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28800" windowHeight="11730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PPI!$A$8:$N$89</definedName>
    <definedName name="_xlnm.Print_Area" localSheetId="0">PPI!$A$1:$N$92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M12" i="1"/>
  <c r="M14" i="1"/>
  <c r="M21" i="1"/>
  <c r="N28" i="1" l="1"/>
  <c r="M28" i="1"/>
  <c r="N22" i="1"/>
  <c r="M22" i="1"/>
  <c r="M11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F92" i="1" l="1"/>
  <c r="F2" i="1" s="1"/>
  <c r="F4" i="1" s="1"/>
  <c r="M30" i="1"/>
  <c r="M19" i="1"/>
  <c r="M17" i="1"/>
  <c r="M15" i="1"/>
  <c r="M10" i="1"/>
  <c r="M9" i="1"/>
  <c r="N9" i="1"/>
  <c r="N30" i="1"/>
  <c r="N21" i="1"/>
  <c r="N19" i="1"/>
  <c r="N17" i="1"/>
  <c r="N15" i="1"/>
  <c r="N11" i="1"/>
  <c r="N10" i="1"/>
  <c r="R32" i="1"/>
  <c r="R27" i="1"/>
  <c r="R24" i="1"/>
  <c r="R26" i="1"/>
  <c r="R20" i="1"/>
  <c r="R25" i="1"/>
  <c r="R21" i="1"/>
  <c r="R77" i="1"/>
  <c r="R16" i="1"/>
  <c r="R15" i="1"/>
  <c r="R79" i="1"/>
  <c r="R78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9" i="1"/>
  <c r="R19" i="1"/>
  <c r="R22" i="1"/>
  <c r="R23" i="1"/>
  <c r="R34" i="1"/>
  <c r="R17" i="1"/>
  <c r="R31" i="1"/>
  <c r="R10" i="1"/>
  <c r="R28" i="1"/>
  <c r="R30" i="1"/>
  <c r="R14" i="1"/>
  <c r="R36" i="1"/>
  <c r="R35" i="1"/>
  <c r="R37" i="1"/>
  <c r="R18" i="1"/>
  <c r="R13" i="1"/>
  <c r="R29" i="1"/>
  <c r="R12" i="1"/>
  <c r="R33" i="1"/>
  <c r="R11" i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  <c r="G92" i="1"/>
  <c r="G2" i="1" s="1"/>
  <c r="G4" i="1" s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L70" i="1"/>
  <c r="K70" i="1"/>
  <c r="N70" i="1"/>
  <c r="M70" i="1"/>
  <c r="L39" i="1"/>
  <c r="K39" i="1"/>
  <c r="N39" i="1"/>
  <c r="M39" i="1"/>
  <c r="L34" i="1"/>
  <c r="K34" i="1"/>
  <c r="L33" i="1"/>
  <c r="K33" i="1"/>
  <c r="N33" i="1"/>
  <c r="M33" i="1"/>
  <c r="L32" i="1"/>
  <c r="K32" i="1"/>
  <c r="L31" i="1"/>
  <c r="K31" i="1"/>
  <c r="L30" i="1"/>
  <c r="K30" i="1"/>
  <c r="L29" i="1"/>
  <c r="K29" i="1"/>
  <c r="N29" i="1"/>
  <c r="M29" i="1"/>
  <c r="L28" i="1"/>
  <c r="K28" i="1"/>
  <c r="L27" i="1"/>
  <c r="K27" i="1"/>
  <c r="L26" i="1"/>
  <c r="K26" i="1"/>
  <c r="L25" i="1"/>
  <c r="K25" i="1"/>
  <c r="L24" i="1"/>
  <c r="K24" i="1"/>
  <c r="N24" i="1"/>
  <c r="M24" i="1"/>
  <c r="L23" i="1"/>
  <c r="K23" i="1"/>
  <c r="N23" i="1"/>
  <c r="M23" i="1"/>
  <c r="L22" i="1"/>
  <c r="K22" i="1"/>
  <c r="L21" i="1"/>
  <c r="K21" i="1"/>
  <c r="L20" i="1"/>
  <c r="K20" i="1"/>
  <c r="N20" i="1"/>
  <c r="M20" i="1"/>
  <c r="L19" i="1"/>
  <c r="K19" i="1"/>
  <c r="L18" i="1"/>
  <c r="K18" i="1"/>
  <c r="N18" i="1"/>
  <c r="M18" i="1"/>
  <c r="L17" i="1"/>
  <c r="K17" i="1"/>
  <c r="L16" i="1"/>
  <c r="K16" i="1"/>
  <c r="L15" i="1"/>
  <c r="K15" i="1"/>
  <c r="L14" i="1"/>
  <c r="K14" i="1"/>
  <c r="N14" i="1"/>
  <c r="L13" i="1"/>
  <c r="K13" i="1"/>
  <c r="L12" i="1"/>
  <c r="K12" i="1"/>
  <c r="L11" i="1"/>
  <c r="K11" i="1"/>
  <c r="L10" i="1"/>
  <c r="K10" i="1"/>
  <c r="L9" i="1"/>
  <c r="K9" i="1"/>
  <c r="E92" i="1"/>
  <c r="E2" i="1" s="1"/>
  <c r="E4" i="1" s="1"/>
</calcChain>
</file>

<file path=xl/sharedStrings.xml><?xml version="1.0" encoding="utf-8"?>
<sst xmlns="http://schemas.openxmlformats.org/spreadsheetml/2006/main" count="733" uniqueCount="358">
  <si>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</si>
  <si>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</si>
  <si>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</si>
  <si>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</si>
  <si>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</si>
  <si>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</si>
  <si>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</si>
  <si>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</si>
  <si>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</si>
  <si>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</si>
  <si>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</si>
  <si>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</si>
  <si>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</si>
  <si>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</si>
  <si>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</si>
  <si>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</si>
  <si>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</si>
  <si>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</si>
  <si>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</si>
  <si>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</si>
  <si>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</si>
  <si>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</si>
  <si>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</si>
  <si>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</si>
  <si>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</si>
  <si>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</si>
  <si>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</si>
  <si>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</si>
  <si>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</si>
  <si>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</si>
  <si>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</si>
  <si>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</si>
  <si>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</si>
  <si>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</si>
  <si>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</si>
  <si>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</si>
  <si>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</si>
  <si>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</si>
  <si>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</si>
  <si>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</si>
  <si>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- </t>
  </si>
  <si>
    <t>Presidente Municipal</t>
  </si>
  <si>
    <t>Presidenta de la Comisión de Hacienda</t>
  </si>
  <si>
    <t>Tesorero Municipal</t>
  </si>
  <si>
    <t>Lic. Eduardo Maldonado García</t>
  </si>
  <si>
    <t>C.P. María Guadalupe Cano Ortega</t>
  </si>
  <si>
    <t>C.P. Sergio Ortega Mora</t>
  </si>
  <si>
    <t>E0041</t>
  </si>
  <si>
    <t>E0083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</si>
  <si>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</si>
  <si>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</si>
  <si>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</si>
  <si>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</si>
  <si>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</si>
  <si>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</si>
  <si>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</si>
  <si>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</si>
  <si>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</si>
  <si>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</si>
  <si>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</si>
  <si>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</si>
  <si>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</si>
  <si>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</si>
  <si>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</si>
  <si>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</si>
  <si>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</si>
  <si>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</si>
  <si>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</si>
  <si>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</si>
  <si>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</si>
  <si>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</si>
  <si>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</si>
  <si>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</si>
  <si>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</si>
  <si>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</si>
  <si>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</si>
  <si>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</si>
  <si>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</si>
  <si>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</si>
  <si>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</si>
  <si>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</si>
  <si>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</si>
  <si>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</si>
  <si>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</si>
  <si>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</si>
  <si>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</si>
  <si>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</si>
  <si>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</si>
  <si>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</si>
  <si>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</si>
  <si>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</si>
  <si>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</si>
  <si>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</si>
  <si>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</si>
  <si>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</si>
  <si>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</si>
  <si>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</si>
  <si>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</si>
  <si>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</si>
  <si>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</si>
  <si>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</si>
  <si>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</si>
  <si>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</si>
  <si>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</si>
  <si>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K0024</t>
  </si>
  <si>
    <t>OBRAS PUBLICAS</t>
  </si>
  <si>
    <t>K0056</t>
  </si>
  <si>
    <t>K0057</t>
  </si>
  <si>
    <t>K0058</t>
  </si>
  <si>
    <t>K0072</t>
  </si>
  <si>
    <t>K0111</t>
  </si>
  <si>
    <t>K0120</t>
  </si>
  <si>
    <t>K0133</t>
  </si>
  <si>
    <t>K0134</t>
  </si>
  <si>
    <t>K0139</t>
  </si>
  <si>
    <t>K0144</t>
  </si>
  <si>
    <t>K0147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</si>
  <si>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</si>
  <si>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</si>
  <si>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</si>
  <si>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</si>
  <si>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</si>
  <si>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</si>
  <si>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</si>
  <si>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</si>
  <si>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</si>
  <si>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</si>
  <si>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</si>
  <si>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</si>
  <si>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</si>
  <si>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</si>
  <si>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K0209</t>
  </si>
  <si>
    <t>Programa de Bordería</t>
  </si>
  <si>
    <t>K0210</t>
  </si>
  <si>
    <t>K0212</t>
  </si>
  <si>
    <t>K0213</t>
  </si>
  <si>
    <t>Plantas Solares</t>
  </si>
  <si>
    <t>K0214</t>
  </si>
  <si>
    <t>K0215</t>
  </si>
  <si>
    <t>En materia de Agua (CEAG)</t>
  </si>
  <si>
    <t>K0216</t>
  </si>
  <si>
    <t>K0217</t>
  </si>
  <si>
    <t>K0218</t>
  </si>
  <si>
    <t>K0219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</si>
  <si>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</si>
  <si>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</si>
  <si>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</si>
  <si>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</si>
  <si>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</si>
  <si>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</si>
  <si>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</si>
  <si>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</si>
  <si>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</si>
  <si>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</si>
  <si>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</si>
  <si>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K0226</t>
  </si>
  <si>
    <t>GTO me mueve CODE</t>
  </si>
  <si>
    <t>K0227</t>
  </si>
  <si>
    <t>K0228</t>
  </si>
  <si>
    <t>K0229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</si>
  <si>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</si>
  <si>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</si>
  <si>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</si>
  <si>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</si>
  <si>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</si>
  <si>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</si>
  <si>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</si>
  <si>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</si>
  <si>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</si>
  <si>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</si>
  <si>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</si>
  <si>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</si>
  <si>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</si>
  <si>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</si>
  <si>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</si>
  <si>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</si>
  <si>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</si>
  <si>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</si>
  <si>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</si>
  <si>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S0104</t>
  </si>
  <si>
    <t>Seg Pública FORTASEG</t>
  </si>
  <si>
    <t>S0105</t>
  </si>
  <si>
    <t>S0106</t>
  </si>
  <si>
    <t>S0107</t>
  </si>
  <si>
    <t>CSA CLT Y SALONES CU</t>
  </si>
  <si>
    <t>S0108</t>
  </si>
  <si>
    <t>S0109</t>
  </si>
  <si>
    <t>S0110</t>
  </si>
  <si>
    <t>Programa Mi Fruto Gto.</t>
  </si>
  <si>
    <t>S0111</t>
  </si>
  <si>
    <t>S0112</t>
  </si>
  <si>
    <t>S0113</t>
  </si>
  <si>
    <t>S0114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</si>
  <si>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</si>
  <si>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</si>
  <si>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</si>
  <si>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</si>
  <si>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</si>
  <si>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</si>
  <si>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</si>
  <si>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</si>
  <si>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</si>
  <si>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</si>
  <si>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</si>
  <si>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</si>
  <si>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</si>
  <si>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</si>
  <si>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</si>
  <si>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</si>
  <si>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</si>
  <si>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</si>
  <si>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</si>
  <si>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</si>
  <si>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</si>
  <si>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</si>
  <si>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</si>
  <si>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</si>
  <si>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</si>
  <si>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</si>
  <si>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</si>
  <si>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</si>
  <si>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</si>
  <si>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</si>
  <si>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</si>
  <si>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</si>
  <si>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</si>
  <si>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</si>
  <si>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</si>
  <si>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</si>
  <si>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</si>
  <si>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</si>
  <si>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</si>
  <si>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</si>
  <si>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</si>
  <si>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</si>
  <si>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</si>
  <si>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</si>
  <si>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</si>
  <si>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</si>
  <si>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</si>
  <si>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</si>
  <si>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</si>
  <si>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</si>
  <si>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</si>
  <si>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</si>
  <si>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</si>
  <si>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</si>
  <si>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</si>
  <si>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</si>
  <si>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</si>
  <si>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</si>
  <si>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</si>
  <si>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</si>
  <si>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</si>
  <si>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</si>
  <si>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</si>
  <si>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</si>
  <si>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</si>
  <si>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</si>
  <si>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</si>
  <si>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</si>
  <si>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</si>
  <si>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</si>
  <si>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</si>
  <si>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</si>
  <si>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</si>
  <si>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</si>
  <si>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</si>
  <si>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</si>
  <si>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</si>
  <si>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</si>
  <si>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</si>
  <si>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</si>
  <si>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</si>
  <si>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</si>
  <si>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</si>
  <si>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</si>
  <si>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</si>
  <si>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</si>
  <si>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</si>
  <si>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</si>
  <si>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</si>
  <si>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</si>
  <si>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</si>
  <si>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</si>
  <si>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</si>
  <si>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</si>
  <si>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</si>
  <si>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</si>
  <si>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</si>
  <si>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</si>
  <si>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</si>
  <si>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</si>
  <si>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K0236</t>
  </si>
  <si>
    <t>Programa Migrantes</t>
  </si>
  <si>
    <t>K0237</t>
  </si>
  <si>
    <t>Prog Mi Ganado Produ</t>
  </si>
  <si>
    <t>K0238</t>
  </si>
  <si>
    <t>Prog Vive Mejor Impu</t>
  </si>
  <si>
    <t>Programa Mi Ganado Productivo</t>
  </si>
  <si>
    <t>Programa Vive Mejor con Impulso</t>
  </si>
  <si>
    <t>K0240</t>
  </si>
  <si>
    <t>K0241</t>
  </si>
  <si>
    <t>K0242</t>
  </si>
  <si>
    <t>K0243</t>
  </si>
  <si>
    <t>K0244</t>
  </si>
  <si>
    <t>K0245</t>
  </si>
  <si>
    <t>S0117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</si>
  <si>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</si>
  <si>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</si>
  <si>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</si>
  <si>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</si>
  <si>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Rehabilitación de Bordo de la Ceja</t>
  </si>
  <si>
    <t>Prog Modulo Deporte</t>
  </si>
  <si>
    <t>Prog Migrante Sin Fr</t>
  </si>
  <si>
    <t>Prog Trabajemos Junt</t>
  </si>
  <si>
    <t>Prog Pavim Americ, B</t>
  </si>
  <si>
    <t>Prog Drenaje y Pta t</t>
  </si>
  <si>
    <t>Prog Rehab Bordo la</t>
  </si>
  <si>
    <t>K0301</t>
  </si>
  <si>
    <t>Centros Impulso</t>
  </si>
  <si>
    <t>K0302</t>
  </si>
  <si>
    <t>Serv Basicos GTO</t>
  </si>
  <si>
    <t>K0303</t>
  </si>
  <si>
    <t>Serv en mi Comunidad</t>
  </si>
  <si>
    <t>K0304</t>
  </si>
  <si>
    <t>Prog GTO me mueve 20</t>
  </si>
  <si>
    <t>K0305</t>
  </si>
  <si>
    <t>Prog Conec camino ru</t>
  </si>
  <si>
    <t>K0306</t>
  </si>
  <si>
    <t>Prog Captemos agua 2</t>
  </si>
  <si>
    <t>K0307</t>
  </si>
  <si>
    <t>S0001</t>
  </si>
  <si>
    <t>Fortaseg</t>
  </si>
  <si>
    <t>S0002</t>
  </si>
  <si>
    <t>Conv Entidad Fed (IEC)</t>
  </si>
  <si>
    <t>S0003</t>
  </si>
  <si>
    <t>Semilla de Maiz</t>
  </si>
  <si>
    <t>S0004</t>
  </si>
  <si>
    <t>Prog Fest y Ev Gast</t>
  </si>
  <si>
    <t>S0005</t>
  </si>
  <si>
    <t>Prog FESP 2020</t>
  </si>
  <si>
    <t>Prog FIDEA 19</t>
  </si>
  <si>
    <t>Infraestructura Productiva para Vías de Comunicación</t>
  </si>
  <si>
    <t>Programa Migrantes  Apoyo sin Fronteras vertiente 2x1 2019</t>
  </si>
  <si>
    <t>Planta de Tratamiento de la localidad de Tejocote (Domingo)</t>
  </si>
  <si>
    <t>Conv Entidad Fed (Centros Impulso)</t>
  </si>
  <si>
    <t>Conv Entidad Fed (Servicios Básicos GTO)</t>
  </si>
  <si>
    <t>Conv Entidad Fed Servicios Básicos en mi Comunidad</t>
  </si>
  <si>
    <t>Convenio con Gobierno del Estado (Programa GTO Me Mueve 2020)</t>
  </si>
  <si>
    <t>Convenio con Gobierno del Estado (Conectando mi camino Rural 2020)</t>
  </si>
  <si>
    <t>Captemos agua 2020</t>
  </si>
  <si>
    <t>Mi Ganado Productivo 2020</t>
  </si>
  <si>
    <t>Convenio Federación (Fortaseg)</t>
  </si>
  <si>
    <t>Conv Beneficiarios (Semilla de Maiz)</t>
  </si>
  <si>
    <t>Convenio Con Gobierno del Estado (Fondo Estatal Para el fortalecimiento de la Seguridad Publica Municipal 2020) FESP</t>
  </si>
  <si>
    <t>MUNICIPIO DE SAN FELIPE, GTO.
Programas y Proyectos de Inversión
DEL 01 DE ENERO AL 31 DE MARZO DE 2020</t>
  </si>
  <si>
    <t xml:space="preserve"> 37,861,306.32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</si>
</sst>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.00_ ;\-#,##0.00\ "/>
    <numFmt numFmtId="167" formatCode="0.0%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165" fontId="11" fillId="0" borderId="0" xfId="0" applyNumberFormat="1" applyFont="1" applyProtection="1">
      <protection locked="0"/>
    </xf>
    <xf numFmtId="165" fontId="11" fillId="0" borderId="0" xfId="0" applyNumberFormat="1" applyFont="1" applyFill="1" applyProtection="1">
      <protection locked="0"/>
    </xf>
    <xf numFmtId="4" fontId="11" fillId="0" borderId="0" xfId="0" applyNumberFormat="1" applyFont="1" applyProtection="1">
      <protection locked="0"/>
    </xf>
    <xf numFmtId="0" fontId="11" fillId="0" borderId="0" xfId="0" quotePrefix="1" applyFont="1" applyProtection="1">
      <protection locked="0"/>
    </xf>
    <xf numFmtId="0" fontId="11" fillId="0" borderId="7" xfId="0" applyFont="1" applyBorder="1" applyProtection="1">
      <protection locked="0"/>
    </xf>
    <xf numFmtId="10" fontId="11" fillId="0" borderId="7" xfId="17" applyNumberFormat="1" applyFont="1" applyBorder="1" applyProtection="1">
      <protection locked="0"/>
    </xf>
    <xf numFmtId="10" fontId="11" fillId="0" borderId="0" xfId="17" applyNumberFormat="1" applyFont="1" applyProtection="1">
      <protection locked="0"/>
    </xf>
    <xf numFmtId="0" fontId="12" fillId="0" borderId="0" xfId="0" applyFont="1" applyProtection="1">
      <protection locked="0"/>
    </xf>
    <xf numFmtId="10" fontId="12" fillId="0" borderId="0" xfId="17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10" fontId="13" fillId="0" borderId="0" xfId="17" applyNumberFormat="1" applyFont="1" applyProtection="1">
      <protection locked="0"/>
    </xf>
    <xf numFmtId="0" fontId="13" fillId="0" borderId="0" xfId="0" applyFont="1" applyFill="1" applyProtection="1">
      <protection locked="0"/>
    </xf>
    <xf numFmtId="165" fontId="0" fillId="0" borderId="0" xfId="0" applyNumberFormat="1" applyFont="1" applyProtection="1">
      <protection locked="0"/>
    </xf>
    <xf numFmtId="165" fontId="0" fillId="0" borderId="0" xfId="0" quotePrefix="1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66" fontId="11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Font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5" fontId="4" fillId="4" borderId="3" xfId="0" applyNumberFormat="1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11" fillId="0" borderId="0" xfId="17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ill="1" applyBorder="1" applyAlignment="1" applyProtection="1">
      <alignment horizontal="center" vertical="top"/>
      <protection locked="0"/>
    </xf>
    <xf numFmtId="165" fontId="11" fillId="0" borderId="7" xfId="0" applyNumberFormat="1" applyFont="1" applyBorder="1" applyAlignment="1" applyProtection="1">
      <alignment horizontal="center"/>
      <protection locked="0"/>
    </xf>
    <xf numFmtId="165" fontId="0" fillId="5" borderId="0" xfId="0" applyNumberFormat="1" applyFont="1" applyFill="1" applyAlignment="1" applyProtection="1">
      <alignment horizontal="center"/>
      <protection locked="0"/>
    </xf>
    <xf numFmtId="165" fontId="0" fillId="0" borderId="0" xfId="17" applyNumberFormat="1" applyFont="1" applyFill="1" applyAlignment="1" applyProtection="1">
      <alignment horizontal="center" vertical="top"/>
      <protection locked="0"/>
    </xf>
    <xf numFmtId="167" fontId="11" fillId="0" borderId="0" xfId="17" applyNumberFormat="1" applyFont="1" applyFill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</cellXfs>
  <cellStyles count="19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showGridLines="0" tabSelected="1" view="pageBreakPreview" topLeftCell="A6" zoomScaleNormal="85" zoomScaleSheetLayoutView="100" workbookViewId="0">
      <selection activeCell="A6" sqref="A6:N6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8" width="13.33203125" style="54" customWidth="1"/>
    <col min="9" max="10" width="13.33203125" style="51" customWidth="1"/>
    <col min="11" max="14" width="11.83203125" style="4" customWidth="1"/>
    <col min="15" max="16" width="12" style="4"/>
    <col min="17" max="17" width="14.5" style="4" customWidth="1"/>
    <col min="18" max="18" width="58" style="4" bestFit="1" customWidth="1"/>
    <col min="19" max="16384" width="12" style="4"/>
  </cols>
  <sheetData>
    <row r="1" spans="1:27" s="25" customFormat="1" hidden="1" x14ac:dyDescent="0.2">
      <c r="H1" s="49"/>
      <c r="I1" s="50"/>
      <c r="J1" s="50"/>
      <c r="O1" s="26"/>
    </row>
    <row r="2" spans="1:27" s="27" customFormat="1" hidden="1" x14ac:dyDescent="0.2">
      <c r="E2" s="27">
        <f>E92</f>
        <v>464299736.18999994</v>
      </c>
      <c r="F2" s="27">
        <f>F92</f>
        <v>475470541.79999989</v>
      </c>
      <c r="G2" s="27">
        <f>G92</f>
        <v>41484938.300000004</v>
      </c>
      <c r="H2" s="50"/>
      <c r="I2" s="50"/>
      <c r="J2" s="50"/>
      <c r="O2" s="28"/>
      <c r="R2" s="41" t="s">
        <v>40</v>
      </c>
    </row>
    <row r="3" spans="1:27" s="27" customFormat="1" hidden="1" x14ac:dyDescent="0.2">
      <c r="E3" s="27">
        <v>464299736.19</v>
      </c>
      <c r="F3" s="27">
        <v>475470541.80000001</v>
      </c>
      <c r="G3" s="27">
        <v>41484938.300000004</v>
      </c>
      <c r="H3" s="50"/>
      <c r="I3" s="50"/>
      <c r="J3" s="50"/>
      <c r="O3" s="28"/>
    </row>
    <row r="4" spans="1:27" s="27" customFormat="1" hidden="1" x14ac:dyDescent="0.2">
      <c r="E4" s="27">
        <f>E2-E3</f>
        <v>0</v>
      </c>
      <c r="F4" s="27">
        <f t="shared" ref="F4:G4" si="0">F2-F3</f>
        <v>0</v>
      </c>
      <c r="G4" s="27">
        <f t="shared" si="0"/>
        <v>0</v>
      </c>
      <c r="H4" s="50"/>
      <c r="I4" s="50"/>
      <c r="J4" s="50"/>
      <c r="O4" s="28"/>
    </row>
    <row r="5" spans="1:27" s="25" customFormat="1" hidden="1" x14ac:dyDescent="0.2">
      <c r="E5" s="29"/>
      <c r="F5" s="29"/>
      <c r="G5" s="29"/>
      <c r="H5" s="49"/>
      <c r="I5" s="50"/>
      <c r="J5" s="50"/>
      <c r="O5" s="26"/>
      <c r="Q5" s="30" t="s">
        <v>40</v>
      </c>
    </row>
    <row r="6" spans="1:27" s="1" customFormat="1" ht="35.1" customHeight="1" x14ac:dyDescent="0.2">
      <c r="A6" s="65" t="s">
        <v>356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27" s="1" customFormat="1" ht="12.75" customHeight="1" x14ac:dyDescent="0.2">
      <c r="A7" s="11"/>
      <c r="B7" s="11"/>
      <c r="C7" s="11"/>
      <c r="D7" s="11"/>
      <c r="E7" s="12"/>
      <c r="F7" s="13" t="s">
        <v>2</v>
      </c>
      <c r="G7" s="14"/>
      <c r="H7" s="12"/>
      <c r="I7" s="55" t="s">
        <v>8</v>
      </c>
      <c r="J7" s="56"/>
      <c r="K7" s="15" t="s">
        <v>15</v>
      </c>
      <c r="L7" s="14"/>
      <c r="M7" s="16" t="s">
        <v>14</v>
      </c>
      <c r="N7" s="17"/>
    </row>
    <row r="8" spans="1:27" s="1" customFormat="1" ht="21.95" customHeight="1" x14ac:dyDescent="0.2">
      <c r="A8" s="18" t="s">
        <v>16</v>
      </c>
      <c r="B8" s="18" t="s">
        <v>0</v>
      </c>
      <c r="C8" s="18" t="s">
        <v>5</v>
      </c>
      <c r="D8" s="18" t="s">
        <v>1</v>
      </c>
      <c r="E8" s="19" t="s">
        <v>3</v>
      </c>
      <c r="F8" s="19" t="s">
        <v>4</v>
      </c>
      <c r="G8" s="19" t="s">
        <v>6</v>
      </c>
      <c r="H8" s="19" t="s">
        <v>9</v>
      </c>
      <c r="I8" s="57" t="s">
        <v>4</v>
      </c>
      <c r="J8" s="57" t="s">
        <v>7</v>
      </c>
      <c r="K8" s="20" t="s">
        <v>10</v>
      </c>
      <c r="L8" s="20" t="s">
        <v>11</v>
      </c>
      <c r="M8" s="21" t="s">
        <v>12</v>
      </c>
      <c r="N8" s="21" t="s">
        <v>13</v>
      </c>
    </row>
    <row r="9" spans="1:27" s="42" customFormat="1" x14ac:dyDescent="0.2">
      <c r="A9" s="42" t="s">
        <v>49</v>
      </c>
      <c r="B9" s="42" t="s">
        <v>50</v>
      </c>
      <c r="C9" s="42" t="s">
        <v>50</v>
      </c>
      <c r="D9" s="43" t="s">
        <v>196</v>
      </c>
      <c r="E9" s="44">
        <v>33918705.57</v>
      </c>
      <c r="F9" s="44">
        <v>34651475.5</v>
      </c>
      <c r="G9" s="44">
        <v>6603563.7199999997</v>
      </c>
      <c r="H9" s="45">
        <v>100</v>
      </c>
      <c r="I9" s="58">
        <v>100</v>
      </c>
      <c r="J9" s="58">
        <v>50</v>
      </c>
      <c r="K9" s="45">
        <f t="shared" ref="K9:K39" si="1">IF(E9=0,0,G9/E9)</f>
        <v>0.19468796373646519</v>
      </c>
      <c r="L9" s="45">
        <f t="shared" ref="L9:L70" si="2">IF(F9=0,0,G9/F9)</f>
        <v>0.19057092446178805</v>
      </c>
      <c r="M9" s="45">
        <f>IF(J9="N/D","N/D",IF(H9=0,0,J9/H9))</f>
        <v>0.5</v>
      </c>
      <c r="N9" s="45">
        <f>IF(J9="N/D","N/D",IF(I9=0,0,J9/I9))</f>
        <v>0.5</v>
      </c>
      <c r="P9" s="42" t="s">
        <v>47</v>
      </c>
      <c r="Q9" s="42" t="b">
        <f>EXACT(A9,P9)</f>
        <v>0</v>
      </c>
      <c r="R9" s="42" t="str">
        <f>CONCATENATE(D9,$R$2,$C$15)</f>
        <v>31111-1001 - VIII. Dirección de Seguridad Pública, Tránsito y Vialidad</v>
      </c>
      <c r="AA9" s="42" t="s">
        <v>221</v>
      </c>
    </row>
    <row r="10" spans="1:27" s="42" customFormat="1" x14ac:dyDescent="0.2">
      <c r="A10" s="42" t="s">
        <v>51</v>
      </c>
      <c r="B10" s="42" t="s">
        <v>52</v>
      </c>
      <c r="C10" s="42" t="s">
        <v>222</v>
      </c>
      <c r="D10" s="43" t="s">
        <v>197</v>
      </c>
      <c r="E10" s="44">
        <v>1997012.82</v>
      </c>
      <c r="F10" s="44">
        <v>1961200.01</v>
      </c>
      <c r="G10" s="44">
        <v>2410.5</v>
      </c>
      <c r="H10" s="46">
        <v>550</v>
      </c>
      <c r="I10" s="58">
        <v>578</v>
      </c>
      <c r="J10" s="45">
        <v>0</v>
      </c>
      <c r="K10" s="45">
        <f t="shared" si="1"/>
        <v>1.2070528420543639E-3</v>
      </c>
      <c r="L10" s="45">
        <f t="shared" si="2"/>
        <v>1.2290944257133671E-3</v>
      </c>
      <c r="M10" s="45">
        <f>IF(J10="N/D","N/D",IF(H10=0,0,J10/H10))</f>
        <v>0</v>
      </c>
      <c r="N10" s="45">
        <f t="shared" ref="N10:N70" si="3">IF(J10="N/D","N/D",IF(I10=0,0,J10/I10))</f>
        <v>0</v>
      </c>
      <c r="P10" s="42" t="s">
        <v>48</v>
      </c>
      <c r="Q10" s="42" t="b">
        <f t="shared" ref="Q10:Q73" si="4">EXACT(A10,P10)</f>
        <v>0</v>
      </c>
      <c r="R10" s="42" t="str">
        <f>CONCATENATE(D10,$R$2,C28)</f>
        <v>31111-1301 - XXI. Dirección de Educación y Fomento Cívico</v>
      </c>
    </row>
    <row r="11" spans="1:27" s="42" customFormat="1" x14ac:dyDescent="0.2">
      <c r="A11" s="42" t="s">
        <v>53</v>
      </c>
      <c r="B11" s="42" t="s">
        <v>54</v>
      </c>
      <c r="C11" s="42" t="s">
        <v>54</v>
      </c>
      <c r="D11" s="43" t="s">
        <v>198</v>
      </c>
      <c r="E11" s="44">
        <v>25888900.800000001</v>
      </c>
      <c r="F11" s="44">
        <v>7327672.6799999997</v>
      </c>
      <c r="G11" s="44">
        <v>155414.29999999999</v>
      </c>
      <c r="H11" s="46" t="s">
        <v>357</v>
      </c>
      <c r="I11" s="58" t="s">
        <v>357</v>
      </c>
      <c r="J11" s="45">
        <v>0</v>
      </c>
      <c r="K11" s="45">
        <f t="shared" si="1"/>
        <v>6.0031247058585039E-3</v>
      </c>
      <c r="L11" s="45">
        <f t="shared" si="2"/>
        <v>2.1209230650297006E-2</v>
      </c>
      <c r="M11" s="45">
        <f>IF(J11="N/D","N/D",IF(H11=0,0,J11/H11))</f>
        <v>0</v>
      </c>
      <c r="N11" s="45">
        <f t="shared" si="3"/>
        <v>0</v>
      </c>
      <c r="P11" s="42" t="s">
        <v>49</v>
      </c>
      <c r="Q11" s="42" t="b">
        <f t="shared" si="4"/>
        <v>0</v>
      </c>
      <c r="R11" s="42" t="str">
        <f t="shared" ref="R11:R36" si="5">CONCATENATE(D11,$R$2,C11)</f>
        <v>31111-1601 - III. Tesorería Municipal</v>
      </c>
    </row>
    <row r="12" spans="1:27" s="42" customFormat="1" x14ac:dyDescent="0.2">
      <c r="A12" s="42" t="s">
        <v>55</v>
      </c>
      <c r="B12" s="42" t="s">
        <v>56</v>
      </c>
      <c r="C12" s="42" t="s">
        <v>56</v>
      </c>
      <c r="D12" s="43" t="s">
        <v>199</v>
      </c>
      <c r="E12" s="44">
        <v>11325694.34</v>
      </c>
      <c r="F12" s="44">
        <v>10013211.449999999</v>
      </c>
      <c r="G12" s="44">
        <v>124239.66</v>
      </c>
      <c r="H12" s="58" t="s">
        <v>292</v>
      </c>
      <c r="I12" s="58" t="s">
        <v>292</v>
      </c>
      <c r="J12" s="63" t="s">
        <v>292</v>
      </c>
      <c r="K12" s="45">
        <f t="shared" si="1"/>
        <v>1.0969716846516979E-2</v>
      </c>
      <c r="L12" s="45">
        <f t="shared" si="2"/>
        <v>1.2407573795917394E-2</v>
      </c>
      <c r="M12" s="45" t="str">
        <f>IF(J12="N/D","N/D",IF(H12=0,0,J12/H12))</f>
        <v>N/D</v>
      </c>
      <c r="N12" s="45" t="str">
        <f t="shared" ref="N12" si="6">IF(J12="N/D","N/D",IF(I12=0,0,J12/I12))</f>
        <v>N/D</v>
      </c>
      <c r="P12" s="42" t="s">
        <v>51</v>
      </c>
      <c r="Q12" s="42" t="b">
        <f t="shared" si="4"/>
        <v>0</v>
      </c>
      <c r="R12" s="42" t="str">
        <f t="shared" si="5"/>
        <v>31111-2101 - V. Oficialía Mayor</v>
      </c>
    </row>
    <row r="13" spans="1:27" s="42" customFormat="1" x14ac:dyDescent="0.2">
      <c r="A13" s="42" t="s">
        <v>57</v>
      </c>
      <c r="B13" s="42" t="s">
        <v>58</v>
      </c>
      <c r="C13" s="42" t="s">
        <v>223</v>
      </c>
      <c r="D13" s="43" t="s">
        <v>194</v>
      </c>
      <c r="E13" s="44">
        <v>11084145.699999999</v>
      </c>
      <c r="F13" s="44">
        <v>10776429.779999999</v>
      </c>
      <c r="G13" s="44">
        <v>9686.51</v>
      </c>
      <c r="H13" s="45">
        <v>0</v>
      </c>
      <c r="I13" s="58">
        <v>115764</v>
      </c>
      <c r="J13" s="58">
        <v>1.6421339967519999</v>
      </c>
      <c r="K13" s="45">
        <f t="shared" si="1"/>
        <v>8.7390677298657311E-4</v>
      </c>
      <c r="L13" s="45">
        <f t="shared" si="2"/>
        <v>8.9886077279297232E-4</v>
      </c>
      <c r="M13" s="45">
        <v>0</v>
      </c>
      <c r="N13" s="45">
        <v>0</v>
      </c>
      <c r="P13" s="42" t="s">
        <v>53</v>
      </c>
      <c r="Q13" s="42" t="b">
        <f t="shared" si="4"/>
        <v>0</v>
      </c>
      <c r="R13" s="42" t="str">
        <f t="shared" si="5"/>
        <v>31111-3101 - VI. Dirección de Obras Públicas</v>
      </c>
    </row>
    <row r="14" spans="1:27" s="42" customFormat="1" x14ac:dyDescent="0.2">
      <c r="A14" s="42" t="s">
        <v>59</v>
      </c>
      <c r="B14" s="42" t="s">
        <v>60</v>
      </c>
      <c r="C14" s="42" t="s">
        <v>224</v>
      </c>
      <c r="D14" s="43" t="s">
        <v>200</v>
      </c>
      <c r="E14" s="44">
        <v>6074074.2000000002</v>
      </c>
      <c r="F14" s="44">
        <v>5006971.0199999996</v>
      </c>
      <c r="G14" s="44">
        <v>0</v>
      </c>
      <c r="H14" s="63" t="s">
        <v>292</v>
      </c>
      <c r="I14" s="63" t="s">
        <v>292</v>
      </c>
      <c r="J14" s="63" t="s">
        <v>292</v>
      </c>
      <c r="K14" s="45">
        <f t="shared" si="1"/>
        <v>0</v>
      </c>
      <c r="L14" s="45">
        <f t="shared" si="2"/>
        <v>0</v>
      </c>
      <c r="M14" s="45" t="str">
        <f>IF(J14="N/D","N/D",IF(H14=0,0,J14/H14))</f>
        <v>N/D</v>
      </c>
      <c r="N14" s="45" t="str">
        <f t="shared" si="3"/>
        <v>N/D</v>
      </c>
      <c r="P14" s="42" t="s">
        <v>55</v>
      </c>
      <c r="Q14" s="42" t="b">
        <f t="shared" si="4"/>
        <v>0</v>
      </c>
      <c r="R14" s="42" t="str">
        <f t="shared" si="5"/>
        <v>31111-3201 - VII. Dirección de Desarrollo Social</v>
      </c>
    </row>
    <row r="15" spans="1:27" s="42" customFormat="1" x14ac:dyDescent="0.2">
      <c r="A15" s="42" t="s">
        <v>61</v>
      </c>
      <c r="B15" s="42" t="s">
        <v>62</v>
      </c>
      <c r="C15" s="42" t="s">
        <v>225</v>
      </c>
      <c r="D15" s="43" t="s">
        <v>201</v>
      </c>
      <c r="E15" s="44">
        <v>44438651.270000003</v>
      </c>
      <c r="F15" s="44">
        <v>44585013.439999998</v>
      </c>
      <c r="G15" s="44">
        <v>9000</v>
      </c>
      <c r="H15" s="47">
        <v>0</v>
      </c>
      <c r="I15" s="59">
        <v>1500</v>
      </c>
      <c r="J15" s="45">
        <v>0</v>
      </c>
      <c r="K15" s="45">
        <f t="shared" si="1"/>
        <v>2.0252639859202459E-4</v>
      </c>
      <c r="L15" s="45">
        <f t="shared" si="2"/>
        <v>2.0186155179950082E-4</v>
      </c>
      <c r="M15" s="45">
        <f t="shared" ref="M15:M70" si="7">IF(J15="N/D","N/D",IF(H15=0,0,J15/H15))</f>
        <v>0</v>
      </c>
      <c r="N15" s="45">
        <f t="shared" si="3"/>
        <v>0</v>
      </c>
      <c r="P15" s="42" t="s">
        <v>57</v>
      </c>
      <c r="Q15" s="42" t="b">
        <f t="shared" si="4"/>
        <v>0</v>
      </c>
      <c r="R15" s="42" t="str">
        <f t="shared" si="5"/>
        <v>31111-2601 - VIII. Dirección de Seguridad Pública, Tránsito y Vialidad</v>
      </c>
    </row>
    <row r="16" spans="1:27" s="42" customFormat="1" x14ac:dyDescent="0.2">
      <c r="A16" s="42" t="s">
        <v>63</v>
      </c>
      <c r="B16" s="42" t="s">
        <v>64</v>
      </c>
      <c r="C16" s="42" t="s">
        <v>226</v>
      </c>
      <c r="D16" s="43" t="s">
        <v>202</v>
      </c>
      <c r="E16" s="44">
        <v>12641726.01</v>
      </c>
      <c r="F16" s="44">
        <v>11626911.439999999</v>
      </c>
      <c r="G16" s="44">
        <v>478</v>
      </c>
      <c r="H16" s="47">
        <v>100</v>
      </c>
      <c r="I16" s="59">
        <v>100</v>
      </c>
      <c r="J16" s="45">
        <v>0</v>
      </c>
      <c r="K16" s="45">
        <f t="shared" si="1"/>
        <v>3.7811292510365045E-5</v>
      </c>
      <c r="L16" s="45">
        <f t="shared" si="2"/>
        <v>4.1111519810457935E-5</v>
      </c>
      <c r="M16" s="45" t="s">
        <v>292</v>
      </c>
      <c r="N16" s="45" t="s">
        <v>292</v>
      </c>
      <c r="P16" s="42" t="s">
        <v>59</v>
      </c>
      <c r="Q16" s="42" t="b">
        <f t="shared" si="4"/>
        <v>0</v>
      </c>
      <c r="R16" s="42" t="str">
        <f t="shared" si="5"/>
        <v>31111-1701 - IX. Dirección de Recursos Humanos</v>
      </c>
    </row>
    <row r="17" spans="1:18" s="42" customFormat="1" x14ac:dyDescent="0.2">
      <c r="A17" s="42" t="s">
        <v>65</v>
      </c>
      <c r="B17" s="42" t="s">
        <v>66</v>
      </c>
      <c r="C17" s="42" t="s">
        <v>227</v>
      </c>
      <c r="D17" s="43" t="s">
        <v>203</v>
      </c>
      <c r="E17" s="44">
        <v>419095.54</v>
      </c>
      <c r="F17" s="44">
        <v>422155.54</v>
      </c>
      <c r="G17" s="44">
        <v>0</v>
      </c>
      <c r="H17" s="47">
        <v>584</v>
      </c>
      <c r="I17" s="59">
        <v>600</v>
      </c>
      <c r="J17" s="58">
        <v>27.833333333333002</v>
      </c>
      <c r="K17" s="45">
        <f t="shared" si="1"/>
        <v>0</v>
      </c>
      <c r="L17" s="45">
        <f t="shared" si="2"/>
        <v>0</v>
      </c>
      <c r="M17" s="45">
        <f t="shared" si="7"/>
        <v>4.7659817351597605E-2</v>
      </c>
      <c r="N17" s="45">
        <f t="shared" si="3"/>
        <v>4.6388888888888334E-2</v>
      </c>
      <c r="P17" s="42" t="s">
        <v>61</v>
      </c>
      <c r="Q17" s="42" t="b">
        <f t="shared" si="4"/>
        <v>0</v>
      </c>
      <c r="R17" s="42" t="str">
        <f t="shared" si="5"/>
        <v>31111-3001 - X. Unidad de Transparencia</v>
      </c>
    </row>
    <row r="18" spans="1:18" s="42" customFormat="1" x14ac:dyDescent="0.2">
      <c r="A18" s="42" t="s">
        <v>67</v>
      </c>
      <c r="B18" s="42" t="s">
        <v>68</v>
      </c>
      <c r="C18" s="42" t="s">
        <v>228</v>
      </c>
      <c r="D18" s="43" t="s">
        <v>204</v>
      </c>
      <c r="E18" s="44">
        <v>1388873.24</v>
      </c>
      <c r="F18" s="44">
        <v>1135389.72</v>
      </c>
      <c r="G18" s="44">
        <v>0</v>
      </c>
      <c r="H18" s="58" t="s">
        <v>292</v>
      </c>
      <c r="I18" s="58" t="s">
        <v>292</v>
      </c>
      <c r="J18" s="63" t="s">
        <v>292</v>
      </c>
      <c r="K18" s="45">
        <f t="shared" si="1"/>
        <v>0</v>
      </c>
      <c r="L18" s="45">
        <f t="shared" si="2"/>
        <v>0</v>
      </c>
      <c r="M18" s="45" t="str">
        <f t="shared" si="7"/>
        <v>N/D</v>
      </c>
      <c r="N18" s="45" t="str">
        <f t="shared" si="3"/>
        <v>N/D</v>
      </c>
      <c r="P18" s="42" t="s">
        <v>63</v>
      </c>
      <c r="Q18" s="42" t="b">
        <f t="shared" si="4"/>
        <v>0</v>
      </c>
      <c r="R18" s="42" t="str">
        <f t="shared" si="5"/>
        <v>31111-3704 - XI. Dirección de Atención a la Juventud</v>
      </c>
    </row>
    <row r="19" spans="1:18" s="42" customFormat="1" x14ac:dyDescent="0.2">
      <c r="A19" s="42" t="s">
        <v>69</v>
      </c>
      <c r="B19" s="42" t="s">
        <v>70</v>
      </c>
      <c r="C19" s="42" t="s">
        <v>229</v>
      </c>
      <c r="D19" s="43" t="s">
        <v>205</v>
      </c>
      <c r="E19" s="44">
        <v>9937323.8699999992</v>
      </c>
      <c r="F19" s="44">
        <v>10131810.640000001</v>
      </c>
      <c r="G19" s="44">
        <v>2111.1999999999998</v>
      </c>
      <c r="H19" s="58" t="s">
        <v>292</v>
      </c>
      <c r="I19" s="58" t="s">
        <v>292</v>
      </c>
      <c r="J19" s="63" t="s">
        <v>292</v>
      </c>
      <c r="K19" s="45">
        <f t="shared" si="1"/>
        <v>2.1245156418555974E-4</v>
      </c>
      <c r="L19" s="45">
        <f t="shared" si="2"/>
        <v>2.0837341665911748E-4</v>
      </c>
      <c r="M19" s="45" t="str">
        <f t="shared" si="7"/>
        <v>N/D</v>
      </c>
      <c r="N19" s="45" t="str">
        <f t="shared" si="3"/>
        <v>N/D</v>
      </c>
      <c r="P19" s="42" t="s">
        <v>65</v>
      </c>
      <c r="Q19" s="42" t="b">
        <f t="shared" si="4"/>
        <v>0</v>
      </c>
      <c r="R19" s="42" t="str">
        <f t="shared" si="5"/>
        <v>31111-3401 - XII. Dirección de Desarrollo Rural</v>
      </c>
    </row>
    <row r="20" spans="1:18" s="42" customFormat="1" x14ac:dyDescent="0.2">
      <c r="A20" s="42" t="s">
        <v>71</v>
      </c>
      <c r="B20" s="42" t="s">
        <v>72</v>
      </c>
      <c r="C20" s="42" t="s">
        <v>230</v>
      </c>
      <c r="D20" s="43" t="s">
        <v>206</v>
      </c>
      <c r="E20" s="44">
        <v>9976212.9000000004</v>
      </c>
      <c r="F20" s="44">
        <v>6091948.0199999996</v>
      </c>
      <c r="G20" s="44">
        <v>57176.4</v>
      </c>
      <c r="H20" s="58" t="s">
        <v>292</v>
      </c>
      <c r="I20" s="58" t="s">
        <v>292</v>
      </c>
      <c r="J20" s="63" t="s">
        <v>292</v>
      </c>
      <c r="K20" s="45">
        <f t="shared" si="1"/>
        <v>5.7312730364846159E-3</v>
      </c>
      <c r="L20" s="45">
        <f t="shared" si="2"/>
        <v>9.3855692485045206E-3</v>
      </c>
      <c r="M20" s="45" t="str">
        <f t="shared" si="7"/>
        <v>N/D</v>
      </c>
      <c r="N20" s="45" t="str">
        <f t="shared" si="3"/>
        <v>N/D</v>
      </c>
      <c r="P20" s="42" t="s">
        <v>67</v>
      </c>
      <c r="Q20" s="42" t="b">
        <f t="shared" si="4"/>
        <v>0</v>
      </c>
      <c r="R20" s="42" t="str">
        <f t="shared" si="5"/>
        <v>31111-2901 - XIII.  Dirección de Desarrollo Económico y Turismo</v>
      </c>
    </row>
    <row r="21" spans="1:18" s="42" customFormat="1" x14ac:dyDescent="0.2">
      <c r="A21" s="42" t="s">
        <v>73</v>
      </c>
      <c r="B21" s="42" t="s">
        <v>74</v>
      </c>
      <c r="C21" s="42" t="s">
        <v>231</v>
      </c>
      <c r="D21" s="43" t="s">
        <v>207</v>
      </c>
      <c r="E21" s="44">
        <v>3144384.54</v>
      </c>
      <c r="F21" s="44">
        <v>3104884.54</v>
      </c>
      <c r="G21" s="44">
        <v>128302.67</v>
      </c>
      <c r="H21" s="58" t="s">
        <v>292</v>
      </c>
      <c r="I21" s="58" t="s">
        <v>292</v>
      </c>
      <c r="J21" s="63" t="s">
        <v>292</v>
      </c>
      <c r="K21" s="45">
        <f t="shared" si="1"/>
        <v>4.0803746605369076E-2</v>
      </c>
      <c r="L21" s="45">
        <f t="shared" si="2"/>
        <v>4.1322847386782373E-2</v>
      </c>
      <c r="M21" s="45" t="str">
        <f>IF(J21="N/D","N/D",IF(H21=0,0,J21/H21))</f>
        <v>N/D</v>
      </c>
      <c r="N21" s="45" t="str">
        <f t="shared" si="3"/>
        <v>N/D</v>
      </c>
      <c r="P21" s="42" t="s">
        <v>69</v>
      </c>
      <c r="Q21" s="42" t="b">
        <f t="shared" si="4"/>
        <v>0</v>
      </c>
      <c r="R21" s="42" t="str">
        <f t="shared" si="5"/>
        <v>31111-2801 - XIV. Dirección de Desarrollo Urbano;</v>
      </c>
    </row>
    <row r="22" spans="1:18" s="42" customFormat="1" x14ac:dyDescent="0.2">
      <c r="A22" s="42" t="s">
        <v>75</v>
      </c>
      <c r="B22" s="42" t="s">
        <v>76</v>
      </c>
      <c r="C22" s="42" t="s">
        <v>232</v>
      </c>
      <c r="D22" s="43" t="s">
        <v>208</v>
      </c>
      <c r="E22" s="44">
        <v>1740656.84</v>
      </c>
      <c r="F22" s="44">
        <v>1704656.84</v>
      </c>
      <c r="G22" s="44">
        <v>174000</v>
      </c>
      <c r="H22" s="48">
        <v>4</v>
      </c>
      <c r="I22" s="60">
        <v>5</v>
      </c>
      <c r="J22" s="58">
        <v>80</v>
      </c>
      <c r="K22" s="45">
        <f t="shared" si="1"/>
        <v>9.99622648195264E-2</v>
      </c>
      <c r="L22" s="45">
        <f t="shared" si="2"/>
        <v>0.10207332990257441</v>
      </c>
      <c r="M22" s="45">
        <f>IF(J22="N/D","N/D",IF(H22=0,0,J22/H22))*0.01</f>
        <v>0.2</v>
      </c>
      <c r="N22" s="45">
        <f>IF(J22="N/D","N/D",IF(I22=0,0,J22/I22))*0.01</f>
        <v>0.16</v>
      </c>
      <c r="P22" s="42" t="s">
        <v>71</v>
      </c>
      <c r="Q22" s="42" t="b">
        <f t="shared" si="4"/>
        <v>0</v>
      </c>
      <c r="R22" s="42" t="str">
        <f t="shared" si="5"/>
        <v>31111-4101 - XV. Dirección de Planeación Municipal</v>
      </c>
    </row>
    <row r="23" spans="1:18" s="42" customFormat="1" x14ac:dyDescent="0.2">
      <c r="A23" s="42" t="s">
        <v>77</v>
      </c>
      <c r="B23" s="42" t="s">
        <v>78</v>
      </c>
      <c r="C23" s="42" t="s">
        <v>233</v>
      </c>
      <c r="D23" s="43" t="s">
        <v>209</v>
      </c>
      <c r="E23" s="44">
        <v>33194338.399999999</v>
      </c>
      <c r="F23" s="44">
        <v>30643125.140000001</v>
      </c>
      <c r="G23" s="44">
        <v>111405.23</v>
      </c>
      <c r="H23" s="58" t="s">
        <v>292</v>
      </c>
      <c r="I23" s="58" t="s">
        <v>292</v>
      </c>
      <c r="J23" s="63" t="s">
        <v>292</v>
      </c>
      <c r="K23" s="45">
        <f t="shared" si="1"/>
        <v>3.3561515417942478E-3</v>
      </c>
      <c r="L23" s="45">
        <f t="shared" si="2"/>
        <v>3.6355701153527971E-3</v>
      </c>
      <c r="M23" s="45" t="str">
        <f t="shared" si="7"/>
        <v>N/D</v>
      </c>
      <c r="N23" s="45" t="str">
        <f t="shared" si="3"/>
        <v>N/D</v>
      </c>
      <c r="P23" s="42" t="s">
        <v>73</v>
      </c>
      <c r="Q23" s="42" t="b">
        <f t="shared" si="4"/>
        <v>0</v>
      </c>
      <c r="R23" s="42" t="str">
        <f t="shared" si="5"/>
        <v>31111-3601 - XVI. Dirección de Servicios Públicos Municipales</v>
      </c>
    </row>
    <row r="24" spans="1:18" s="42" customFormat="1" x14ac:dyDescent="0.2">
      <c r="A24" s="42" t="s">
        <v>79</v>
      </c>
      <c r="B24" s="42" t="s">
        <v>80</v>
      </c>
      <c r="C24" s="42" t="s">
        <v>234</v>
      </c>
      <c r="D24" s="43" t="s">
        <v>210</v>
      </c>
      <c r="E24" s="44">
        <v>5849926.1399999997</v>
      </c>
      <c r="F24" s="44">
        <v>5585130.79</v>
      </c>
      <c r="G24" s="44">
        <v>8252.01</v>
      </c>
      <c r="H24" s="58" t="s">
        <v>292</v>
      </c>
      <c r="I24" s="58" t="s">
        <v>292</v>
      </c>
      <c r="J24" s="63" t="s">
        <v>292</v>
      </c>
      <c r="K24" s="45">
        <f t="shared" si="1"/>
        <v>1.410617809954093E-3</v>
      </c>
      <c r="L24" s="45">
        <f t="shared" si="2"/>
        <v>1.4774962861702295E-3</v>
      </c>
      <c r="M24" s="45" t="str">
        <f t="shared" si="7"/>
        <v>N/D</v>
      </c>
      <c r="N24" s="45" t="str">
        <f t="shared" si="3"/>
        <v>N/D</v>
      </c>
      <c r="P24" s="42" t="s">
        <v>75</v>
      </c>
      <c r="Q24" s="42" t="b">
        <f t="shared" si="4"/>
        <v>0</v>
      </c>
      <c r="R24" s="42" t="str">
        <f t="shared" si="5"/>
        <v>31111-4001 - XVII. Dirección de Medio Ambiente</v>
      </c>
    </row>
    <row r="25" spans="1:18" s="42" customFormat="1" x14ac:dyDescent="0.2">
      <c r="A25" s="42" t="s">
        <v>81</v>
      </c>
      <c r="B25" s="42" t="s">
        <v>82</v>
      </c>
      <c r="C25" s="42" t="s">
        <v>235</v>
      </c>
      <c r="D25" s="43" t="s">
        <v>211</v>
      </c>
      <c r="E25" s="44">
        <v>670199.96</v>
      </c>
      <c r="F25" s="44">
        <v>670199.96</v>
      </c>
      <c r="G25" s="44">
        <v>0</v>
      </c>
      <c r="H25" s="63" t="s">
        <v>292</v>
      </c>
      <c r="I25" s="59">
        <v>6</v>
      </c>
      <c r="J25" s="58">
        <v>100</v>
      </c>
      <c r="K25" s="45">
        <f t="shared" si="1"/>
        <v>0</v>
      </c>
      <c r="L25" s="45">
        <f t="shared" si="2"/>
        <v>0</v>
      </c>
      <c r="M25" s="45">
        <v>0.1</v>
      </c>
      <c r="N25" s="45">
        <v>0.1</v>
      </c>
      <c r="P25" s="42" t="s">
        <v>77</v>
      </c>
      <c r="Q25" s="42" t="b">
        <f t="shared" si="4"/>
        <v>0</v>
      </c>
      <c r="R25" s="42" t="str">
        <f t="shared" si="5"/>
        <v>31111-4201 - XVIII. Dirección de Derechos Humanos</v>
      </c>
    </row>
    <row r="26" spans="1:18" s="42" customFormat="1" x14ac:dyDescent="0.2">
      <c r="A26" s="42" t="s">
        <v>83</v>
      </c>
      <c r="B26" s="42" t="s">
        <v>84</v>
      </c>
      <c r="C26" s="42" t="s">
        <v>236</v>
      </c>
      <c r="D26" s="43" t="s">
        <v>195</v>
      </c>
      <c r="E26" s="44">
        <v>2522480.85</v>
      </c>
      <c r="F26" s="44">
        <v>2494480.85</v>
      </c>
      <c r="G26" s="44">
        <v>83620.960000000006</v>
      </c>
      <c r="H26" s="58" t="s">
        <v>292</v>
      </c>
      <c r="I26" s="58" t="s">
        <v>292</v>
      </c>
      <c r="J26" s="63" t="s">
        <v>292</v>
      </c>
      <c r="K26" s="45">
        <f t="shared" si="1"/>
        <v>3.3150285362919606E-2</v>
      </c>
      <c r="L26" s="45">
        <f t="shared" si="2"/>
        <v>3.3522390039594813E-2</v>
      </c>
      <c r="M26" s="45">
        <v>0</v>
      </c>
      <c r="N26" s="45">
        <v>0</v>
      </c>
      <c r="P26" s="42" t="s">
        <v>79</v>
      </c>
      <c r="Q26" s="42" t="b">
        <f t="shared" si="4"/>
        <v>0</v>
      </c>
      <c r="R26" s="42" t="str">
        <f t="shared" si="5"/>
        <v>31111-2401 - XIX. Dirección de Casa de la Cultura</v>
      </c>
    </row>
    <row r="27" spans="1:18" s="42" customFormat="1" x14ac:dyDescent="0.2">
      <c r="A27" s="42" t="s">
        <v>85</v>
      </c>
      <c r="B27" s="42" t="s">
        <v>86</v>
      </c>
      <c r="C27" s="42" t="s">
        <v>237</v>
      </c>
      <c r="D27" s="43" t="s">
        <v>212</v>
      </c>
      <c r="E27" s="44">
        <v>1856610.28</v>
      </c>
      <c r="F27" s="44">
        <v>1866610.28</v>
      </c>
      <c r="G27" s="44">
        <v>11995.68</v>
      </c>
      <c r="H27" s="46">
        <v>259992</v>
      </c>
      <c r="I27" s="58">
        <v>298990</v>
      </c>
      <c r="J27" s="58">
        <v>15.719254824576</v>
      </c>
      <c r="K27" s="45">
        <f t="shared" si="1"/>
        <v>6.4610651622590389E-3</v>
      </c>
      <c r="L27" s="45">
        <f t="shared" si="2"/>
        <v>6.4264512675886471E-3</v>
      </c>
      <c r="M27" s="45">
        <v>0.01</v>
      </c>
      <c r="N27" s="45">
        <v>0.01</v>
      </c>
      <c r="P27" s="42" t="s">
        <v>81</v>
      </c>
      <c r="Q27" s="42" t="b">
        <f t="shared" si="4"/>
        <v>0</v>
      </c>
      <c r="R27" s="42" t="str">
        <f t="shared" si="5"/>
        <v>31111-1401 - XX. Dirección de Fiscalización</v>
      </c>
    </row>
    <row r="28" spans="1:18" s="42" customFormat="1" x14ac:dyDescent="0.2">
      <c r="A28" s="42" t="s">
        <v>87</v>
      </c>
      <c r="B28" s="42" t="s">
        <v>88</v>
      </c>
      <c r="C28" s="42" t="s">
        <v>238</v>
      </c>
      <c r="D28" s="43" t="s">
        <v>213</v>
      </c>
      <c r="E28" s="44">
        <v>5497153.2599999998</v>
      </c>
      <c r="F28" s="44">
        <v>5070747.01</v>
      </c>
      <c r="G28" s="44">
        <v>1392</v>
      </c>
      <c r="H28" s="58" t="s">
        <v>292</v>
      </c>
      <c r="I28" s="58" t="s">
        <v>292</v>
      </c>
      <c r="J28" s="63" t="s">
        <v>292</v>
      </c>
      <c r="K28" s="45">
        <f t="shared" si="1"/>
        <v>2.5322197402224148E-4</v>
      </c>
      <c r="L28" s="45">
        <f t="shared" si="2"/>
        <v>2.7451576607053011E-4</v>
      </c>
      <c r="M28" s="45" t="str">
        <f t="shared" ref="M28" si="8">IF(J28="N/D","N/D",IF(H28=0,0,J28/H28))</f>
        <v>N/D</v>
      </c>
      <c r="N28" s="45" t="str">
        <f t="shared" ref="N28" si="9">IF(J28="N/D","N/D",IF(I28=0,0,J28/I28))</f>
        <v>N/D</v>
      </c>
      <c r="P28" s="42" t="s">
        <v>83</v>
      </c>
      <c r="Q28" s="42" t="b">
        <f t="shared" si="4"/>
        <v>0</v>
      </c>
      <c r="R28" s="42" t="str">
        <f t="shared" si="5"/>
        <v>31111-2201 - XXI. Dirección de Educación y Fomento Cívico</v>
      </c>
    </row>
    <row r="29" spans="1:18" s="42" customFormat="1" x14ac:dyDescent="0.2">
      <c r="A29" s="42" t="s">
        <v>89</v>
      </c>
      <c r="B29" s="42" t="s">
        <v>90</v>
      </c>
      <c r="C29" s="42" t="s">
        <v>239</v>
      </c>
      <c r="D29" s="43" t="s">
        <v>214</v>
      </c>
      <c r="E29" s="44">
        <v>2803862.85</v>
      </c>
      <c r="F29" s="44">
        <v>2650570.65</v>
      </c>
      <c r="G29" s="44">
        <v>636.36</v>
      </c>
      <c r="H29" s="58" t="s">
        <v>292</v>
      </c>
      <c r="I29" s="58" t="s">
        <v>292</v>
      </c>
      <c r="J29" s="63" t="s">
        <v>292</v>
      </c>
      <c r="K29" s="45">
        <f t="shared" si="1"/>
        <v>2.2695831930581056E-4</v>
      </c>
      <c r="L29" s="45">
        <f t="shared" si="2"/>
        <v>2.400841494264641E-4</v>
      </c>
      <c r="M29" s="45" t="str">
        <f t="shared" si="7"/>
        <v>N/D</v>
      </c>
      <c r="N29" s="45" t="str">
        <f t="shared" si="3"/>
        <v>N/D</v>
      </c>
      <c r="P29" s="42" t="s">
        <v>85</v>
      </c>
      <c r="Q29" s="42" t="b">
        <f t="shared" si="4"/>
        <v>0</v>
      </c>
      <c r="R29" s="42" t="str">
        <f t="shared" si="5"/>
        <v>31111-2501 - XXII. Dirección de Deporte</v>
      </c>
    </row>
    <row r="30" spans="1:18" s="42" customFormat="1" x14ac:dyDescent="0.2">
      <c r="A30" s="42" t="s">
        <v>91</v>
      </c>
      <c r="B30" s="42" t="s">
        <v>92</v>
      </c>
      <c r="C30" s="42" t="s">
        <v>92</v>
      </c>
      <c r="D30" s="43" t="s">
        <v>215</v>
      </c>
      <c r="E30" s="44">
        <v>641363.67000000004</v>
      </c>
      <c r="F30" s="44">
        <v>2146697.7000000002</v>
      </c>
      <c r="G30" s="44">
        <v>1058.8</v>
      </c>
      <c r="H30" s="45">
        <v>15324</v>
      </c>
      <c r="I30" s="58">
        <v>15500</v>
      </c>
      <c r="J30" s="58">
        <v>10.329032258065</v>
      </c>
      <c r="K30" s="45">
        <f t="shared" si="1"/>
        <v>1.6508574612590699E-3</v>
      </c>
      <c r="L30" s="45">
        <f t="shared" si="2"/>
        <v>4.932226833801517E-4</v>
      </c>
      <c r="M30" s="45">
        <f t="shared" si="7"/>
        <v>6.7404282550672149E-4</v>
      </c>
      <c r="N30" s="45">
        <f t="shared" si="3"/>
        <v>6.663891779396774E-4</v>
      </c>
      <c r="P30" s="42" t="s">
        <v>87</v>
      </c>
      <c r="Q30" s="42" t="b">
        <f t="shared" si="4"/>
        <v>0</v>
      </c>
      <c r="R30" s="42" t="str">
        <f t="shared" si="5"/>
        <v>31111-4301 - XXIII. Dirección de Salud</v>
      </c>
    </row>
    <row r="31" spans="1:18" s="42" customFormat="1" x14ac:dyDescent="0.2">
      <c r="A31" s="42" t="s">
        <v>93</v>
      </c>
      <c r="B31" s="42" t="s">
        <v>94</v>
      </c>
      <c r="C31" s="42" t="s">
        <v>240</v>
      </c>
      <c r="D31" s="43" t="s">
        <v>216</v>
      </c>
      <c r="E31" s="44">
        <v>8409983.7100000009</v>
      </c>
      <c r="F31" s="44">
        <v>8409983.7100000009</v>
      </c>
      <c r="G31" s="44">
        <v>56806.64</v>
      </c>
      <c r="H31" s="58" t="s">
        <v>292</v>
      </c>
      <c r="I31" s="58" t="s">
        <v>292</v>
      </c>
      <c r="J31" s="63" t="s">
        <v>292</v>
      </c>
      <c r="K31" s="45">
        <f t="shared" si="1"/>
        <v>6.7546670670067203E-3</v>
      </c>
      <c r="L31" s="45">
        <f t="shared" si="2"/>
        <v>6.7546670670067203E-3</v>
      </c>
      <c r="M31" s="45" t="s">
        <v>292</v>
      </c>
      <c r="N31" s="45" t="s">
        <v>292</v>
      </c>
      <c r="P31" s="42" t="s">
        <v>89</v>
      </c>
      <c r="Q31" s="42" t="b">
        <f t="shared" si="4"/>
        <v>0</v>
      </c>
      <c r="R31" s="42" t="str">
        <f t="shared" si="5"/>
        <v>31111-1101 - XXIV. Unidad de Asuntos Jurídicos</v>
      </c>
    </row>
    <row r="32" spans="1:18" s="42" customFormat="1" x14ac:dyDescent="0.2">
      <c r="A32" s="42" t="s">
        <v>95</v>
      </c>
      <c r="B32" s="42" t="s">
        <v>96</v>
      </c>
      <c r="C32" s="42" t="s">
        <v>241</v>
      </c>
      <c r="D32" s="43" t="s">
        <v>217</v>
      </c>
      <c r="E32" s="44">
        <v>5619735.1299999999</v>
      </c>
      <c r="F32" s="44">
        <v>5619735.1299999999</v>
      </c>
      <c r="G32" s="44">
        <v>500</v>
      </c>
      <c r="H32" s="46">
        <v>500</v>
      </c>
      <c r="I32" s="58">
        <v>500</v>
      </c>
      <c r="J32" s="58">
        <v>35.200000000000003</v>
      </c>
      <c r="K32" s="45">
        <f t="shared" si="1"/>
        <v>8.8972164778876336E-5</v>
      </c>
      <c r="L32" s="45">
        <f t="shared" si="2"/>
        <v>8.8972164778876336E-5</v>
      </c>
      <c r="M32" s="45">
        <v>0.16919999999999999</v>
      </c>
      <c r="N32" s="45">
        <v>0.16919999999999999</v>
      </c>
      <c r="P32" s="42" t="s">
        <v>91</v>
      </c>
      <c r="Q32" s="42" t="b">
        <f t="shared" si="4"/>
        <v>0</v>
      </c>
      <c r="R32" s="42" t="str">
        <f t="shared" si="5"/>
        <v>31111-2701 - XXV. Unidad de Protección Civil</v>
      </c>
    </row>
    <row r="33" spans="1:18" s="42" customFormat="1" x14ac:dyDescent="0.2">
      <c r="A33" s="42" t="s">
        <v>97</v>
      </c>
      <c r="B33" s="42" t="s">
        <v>98</v>
      </c>
      <c r="C33" s="42" t="s">
        <v>242</v>
      </c>
      <c r="D33" s="43" t="s">
        <v>218</v>
      </c>
      <c r="E33" s="44">
        <v>491873.66</v>
      </c>
      <c r="F33" s="44">
        <v>496873.66</v>
      </c>
      <c r="G33" s="44">
        <v>0</v>
      </c>
      <c r="H33" s="46">
        <v>0</v>
      </c>
      <c r="I33" s="58">
        <v>5</v>
      </c>
      <c r="J33" s="45">
        <v>0</v>
      </c>
      <c r="K33" s="45">
        <f t="shared" si="1"/>
        <v>0</v>
      </c>
      <c r="L33" s="45">
        <f t="shared" si="2"/>
        <v>0</v>
      </c>
      <c r="M33" s="45">
        <f t="shared" si="7"/>
        <v>0</v>
      </c>
      <c r="N33" s="45">
        <f t="shared" si="3"/>
        <v>0</v>
      </c>
      <c r="P33" s="42" t="s">
        <v>93</v>
      </c>
      <c r="Q33" s="42" t="b">
        <f t="shared" si="4"/>
        <v>0</v>
      </c>
      <c r="R33" s="42" t="str">
        <f t="shared" si="5"/>
        <v>31111-1801 - XXVI. Juzgado Administrativo Municipal</v>
      </c>
    </row>
    <row r="34" spans="1:18" s="42" customFormat="1" x14ac:dyDescent="0.2">
      <c r="A34" s="42" t="s">
        <v>99</v>
      </c>
      <c r="B34" s="42" t="s">
        <v>100</v>
      </c>
      <c r="C34" s="42" t="s">
        <v>243</v>
      </c>
      <c r="D34" s="43" t="s">
        <v>219</v>
      </c>
      <c r="E34" s="44">
        <v>807901.17</v>
      </c>
      <c r="F34" s="44">
        <v>762901.17</v>
      </c>
      <c r="G34" s="44">
        <v>0</v>
      </c>
      <c r="H34" s="58" t="s">
        <v>292</v>
      </c>
      <c r="I34" s="58" t="s">
        <v>292</v>
      </c>
      <c r="J34" s="63" t="s">
        <v>292</v>
      </c>
      <c r="K34" s="45">
        <f t="shared" si="1"/>
        <v>0</v>
      </c>
      <c r="L34" s="45">
        <f t="shared" si="2"/>
        <v>0</v>
      </c>
      <c r="M34" s="45" t="s">
        <v>292</v>
      </c>
      <c r="N34" s="45" t="s">
        <v>292</v>
      </c>
      <c r="P34" s="42" t="s">
        <v>95</v>
      </c>
      <c r="Q34" s="42" t="b">
        <f t="shared" si="4"/>
        <v>0</v>
      </c>
      <c r="R34" s="42" t="str">
        <f t="shared" si="5"/>
        <v>31111-1901 - XXVII. Unidad de Atención a Migrantes</v>
      </c>
    </row>
    <row r="35" spans="1:18" s="42" customFormat="1" x14ac:dyDescent="0.2">
      <c r="A35" s="42" t="s">
        <v>117</v>
      </c>
      <c r="B35" s="42" t="s">
        <v>118</v>
      </c>
      <c r="C35" s="42" t="s">
        <v>118</v>
      </c>
      <c r="D35" s="43" t="s">
        <v>194</v>
      </c>
      <c r="E35" s="44">
        <v>2000000</v>
      </c>
      <c r="F35" s="44">
        <v>5210348.99</v>
      </c>
      <c r="G35" s="44">
        <v>0</v>
      </c>
      <c r="H35" s="45">
        <v>1</v>
      </c>
      <c r="I35" s="45">
        <v>1</v>
      </c>
      <c r="J35" s="45">
        <v>1</v>
      </c>
      <c r="K35" s="45">
        <f t="shared" ref="K35:K38" si="10">IF(E35=0,0,G35/E35)</f>
        <v>0</v>
      </c>
      <c r="L35" s="45">
        <f t="shared" ref="L35:L38" si="11">IF(F35=0,0,G35/F35)</f>
        <v>0</v>
      </c>
      <c r="M35" s="45">
        <f t="shared" ref="M35:M38" si="12">IF(J35="N/D","N/D",IF(H35=0,0,J35/H35))</f>
        <v>1</v>
      </c>
      <c r="N35" s="45">
        <f t="shared" ref="N35:N38" si="13">IF(J35="N/D","N/D",IF(I35=0,0,J35/I35))</f>
        <v>1</v>
      </c>
      <c r="P35" s="42" t="s">
        <v>97</v>
      </c>
      <c r="Q35" s="42" t="b">
        <f t="shared" si="4"/>
        <v>0</v>
      </c>
      <c r="R35" s="42" t="str">
        <f t="shared" si="5"/>
        <v>31111-3101 - INFRAESTRUCTURA EDUCATIVA</v>
      </c>
    </row>
    <row r="36" spans="1:18" s="42" customFormat="1" x14ac:dyDescent="0.2">
      <c r="A36" s="42" t="s">
        <v>119</v>
      </c>
      <c r="B36" s="42" t="s">
        <v>105</v>
      </c>
      <c r="C36" s="42" t="s">
        <v>105</v>
      </c>
      <c r="D36" s="43" t="s">
        <v>194</v>
      </c>
      <c r="E36" s="44">
        <v>143245203</v>
      </c>
      <c r="F36" s="44">
        <v>155885332.09999999</v>
      </c>
      <c r="G36" s="44">
        <v>18659181.48</v>
      </c>
      <c r="H36" s="45">
        <v>1</v>
      </c>
      <c r="I36" s="45">
        <v>1</v>
      </c>
      <c r="J36" s="45">
        <v>0.39091124327790427</v>
      </c>
      <c r="K36" s="45">
        <f t="shared" si="10"/>
        <v>0.13026042819737566</v>
      </c>
      <c r="L36" s="45">
        <f t="shared" si="11"/>
        <v>0.1196981218735204</v>
      </c>
      <c r="M36" s="45">
        <f t="shared" si="12"/>
        <v>0.39091124327790427</v>
      </c>
      <c r="N36" s="45">
        <f t="shared" si="13"/>
        <v>0.39091124327790427</v>
      </c>
      <c r="P36" s="42" t="s">
        <v>99</v>
      </c>
      <c r="Q36" s="42" t="b">
        <f t="shared" si="4"/>
        <v>0</v>
      </c>
      <c r="R36" s="42" t="str">
        <f t="shared" si="5"/>
        <v>31111-3101 - OBRAS PUBLICAS</v>
      </c>
    </row>
    <row r="37" spans="1:18" s="42" customFormat="1" x14ac:dyDescent="0.2">
      <c r="A37" s="42" t="s">
        <v>120</v>
      </c>
      <c r="B37" s="42" t="s">
        <v>121</v>
      </c>
      <c r="C37" s="42" t="s">
        <v>244</v>
      </c>
      <c r="D37" s="43" t="s">
        <v>194</v>
      </c>
      <c r="E37" s="44">
        <v>1280000</v>
      </c>
      <c r="F37" s="44">
        <v>1817343.23</v>
      </c>
      <c r="G37" s="44">
        <v>0</v>
      </c>
      <c r="H37" s="45">
        <v>1</v>
      </c>
      <c r="I37" s="45">
        <v>1</v>
      </c>
      <c r="J37" s="45">
        <v>1</v>
      </c>
      <c r="K37" s="45">
        <f t="shared" si="10"/>
        <v>0</v>
      </c>
      <c r="L37" s="45">
        <f t="shared" si="11"/>
        <v>0</v>
      </c>
      <c r="M37" s="45">
        <f t="shared" si="12"/>
        <v>1</v>
      </c>
      <c r="N37" s="45">
        <f t="shared" si="13"/>
        <v>1</v>
      </c>
      <c r="P37" s="42" t="s">
        <v>101</v>
      </c>
      <c r="Q37" s="42" t="b">
        <f t="shared" si="4"/>
        <v>0</v>
      </c>
      <c r="R37" s="42" t="str">
        <f>CONCATENATE(D37,$R$2,C18)</f>
        <v>31111-3101 - XI. Dirección de Atención a la Juventud</v>
      </c>
    </row>
    <row r="38" spans="1:18" s="42" customFormat="1" x14ac:dyDescent="0.2">
      <c r="A38" s="42" t="s">
        <v>122</v>
      </c>
      <c r="B38" s="42" t="s">
        <v>123</v>
      </c>
      <c r="C38" s="42" t="s">
        <v>245</v>
      </c>
      <c r="D38" s="43" t="s">
        <v>194</v>
      </c>
      <c r="E38" s="44">
        <v>0</v>
      </c>
      <c r="F38" s="44">
        <v>356584.54</v>
      </c>
      <c r="G38" s="44">
        <v>0</v>
      </c>
      <c r="H38" s="45">
        <v>0</v>
      </c>
      <c r="I38" s="45">
        <v>1</v>
      </c>
      <c r="J38" s="45">
        <v>1</v>
      </c>
      <c r="K38" s="45">
        <f t="shared" si="10"/>
        <v>0</v>
      </c>
      <c r="L38" s="45">
        <f t="shared" si="11"/>
        <v>0</v>
      </c>
      <c r="M38" s="45">
        <f t="shared" si="12"/>
        <v>0</v>
      </c>
      <c r="N38" s="45">
        <f t="shared" si="13"/>
        <v>1</v>
      </c>
      <c r="P38" s="42" t="s">
        <v>103</v>
      </c>
      <c r="Q38" s="42" t="b">
        <f t="shared" si="4"/>
        <v>0</v>
      </c>
      <c r="R38" s="42" t="str">
        <f t="shared" ref="R38:R76" si="14">CONCATENATE(D38,$R$2,$C$15)</f>
        <v>31111-3101 - VIII. Dirección de Seguridad Pública, Tránsito y Vialidad</v>
      </c>
    </row>
    <row r="39" spans="1:18" s="42" customFormat="1" x14ac:dyDescent="0.2">
      <c r="A39" s="42" t="s">
        <v>124</v>
      </c>
      <c r="B39" s="42" t="s">
        <v>125</v>
      </c>
      <c r="C39" s="42" t="s">
        <v>246</v>
      </c>
      <c r="D39" s="43" t="s">
        <v>194</v>
      </c>
      <c r="E39" s="44">
        <v>3416000</v>
      </c>
      <c r="F39" s="44">
        <v>5315069.63</v>
      </c>
      <c r="G39" s="44">
        <v>0</v>
      </c>
      <c r="H39" s="45">
        <v>1</v>
      </c>
      <c r="I39" s="45">
        <v>1</v>
      </c>
      <c r="J39" s="45">
        <v>1</v>
      </c>
      <c r="K39" s="45">
        <f t="shared" si="1"/>
        <v>0</v>
      </c>
      <c r="L39" s="45">
        <f t="shared" si="2"/>
        <v>0</v>
      </c>
      <c r="M39" s="45">
        <f t="shared" si="7"/>
        <v>1</v>
      </c>
      <c r="N39" s="45">
        <f t="shared" si="3"/>
        <v>1</v>
      </c>
      <c r="P39" s="42" t="s">
        <v>104</v>
      </c>
      <c r="Q39" s="42" t="b">
        <f t="shared" si="4"/>
        <v>0</v>
      </c>
      <c r="R39" s="42" t="str">
        <f t="shared" si="14"/>
        <v>31111-3101 - VIII. Dirección de Seguridad Pública, Tránsito y Vialidad</v>
      </c>
    </row>
    <row r="40" spans="1:18" s="42" customFormat="1" x14ac:dyDescent="0.2">
      <c r="A40" s="42" t="s">
        <v>126</v>
      </c>
      <c r="B40" s="42" t="s">
        <v>127</v>
      </c>
      <c r="C40" s="42" t="s">
        <v>247</v>
      </c>
      <c r="D40" s="43" t="s">
        <v>194</v>
      </c>
      <c r="E40" s="44">
        <v>0</v>
      </c>
      <c r="F40" s="44">
        <v>79007.31</v>
      </c>
      <c r="G40" s="44">
        <v>0</v>
      </c>
      <c r="H40" s="45">
        <v>0</v>
      </c>
      <c r="I40" s="45">
        <v>1</v>
      </c>
      <c r="J40" s="45">
        <v>1</v>
      </c>
      <c r="K40" s="45">
        <f t="shared" ref="K40:K69" si="15">IF(E40=0,0,G40/E40)</f>
        <v>0</v>
      </c>
      <c r="L40" s="45">
        <f t="shared" ref="L40:L69" si="16">IF(F40=0,0,G40/F40)</f>
        <v>0</v>
      </c>
      <c r="M40" s="45">
        <f t="shared" ref="M40:M69" si="17">IF(J40="N/D","N/D",IF(H40=0,0,J40/H40))</f>
        <v>0</v>
      </c>
      <c r="N40" s="45">
        <f t="shared" ref="N40:N69" si="18">IF(J40="N/D","N/D",IF(I40=0,0,J40/I40))</f>
        <v>1</v>
      </c>
      <c r="P40" s="42" t="s">
        <v>106</v>
      </c>
      <c r="Q40" s="42" t="b">
        <f t="shared" si="4"/>
        <v>0</v>
      </c>
      <c r="R40" s="42" t="str">
        <f t="shared" si="14"/>
        <v>31111-3101 - VIII. Dirección de Seguridad Pública, Tránsito y Vialidad</v>
      </c>
    </row>
    <row r="41" spans="1:18" s="42" customFormat="1" x14ac:dyDescent="0.2">
      <c r="A41" s="42" t="s">
        <v>128</v>
      </c>
      <c r="B41" s="42" t="s">
        <v>129</v>
      </c>
      <c r="C41" s="42" t="s">
        <v>248</v>
      </c>
      <c r="D41" s="43" t="s">
        <v>194</v>
      </c>
      <c r="E41" s="44">
        <v>304000</v>
      </c>
      <c r="F41" s="44">
        <v>861707.08</v>
      </c>
      <c r="G41" s="44">
        <v>0</v>
      </c>
      <c r="H41" s="45">
        <v>1</v>
      </c>
      <c r="I41" s="45">
        <v>1</v>
      </c>
      <c r="J41" s="45">
        <v>1</v>
      </c>
      <c r="K41" s="45">
        <f t="shared" si="15"/>
        <v>0</v>
      </c>
      <c r="L41" s="45">
        <f t="shared" si="16"/>
        <v>0</v>
      </c>
      <c r="M41" s="45">
        <f t="shared" si="17"/>
        <v>1</v>
      </c>
      <c r="N41" s="45">
        <f t="shared" si="18"/>
        <v>1</v>
      </c>
      <c r="P41" s="42" t="s">
        <v>107</v>
      </c>
      <c r="Q41" s="42" t="b">
        <f t="shared" si="4"/>
        <v>0</v>
      </c>
      <c r="R41" s="42" t="str">
        <f t="shared" si="14"/>
        <v>31111-3101 - VIII. Dirección de Seguridad Pública, Tránsito y Vialidad</v>
      </c>
    </row>
    <row r="42" spans="1:18" s="42" customFormat="1" x14ac:dyDescent="0.2">
      <c r="A42" s="42" t="s">
        <v>135</v>
      </c>
      <c r="B42" s="42" t="s">
        <v>136</v>
      </c>
      <c r="C42" s="42" t="s">
        <v>252</v>
      </c>
      <c r="D42" s="43" t="s">
        <v>194</v>
      </c>
      <c r="E42" s="44">
        <v>0</v>
      </c>
      <c r="F42" s="44">
        <v>139641.64000000001</v>
      </c>
      <c r="G42" s="44">
        <v>0</v>
      </c>
      <c r="H42" s="45">
        <v>0</v>
      </c>
      <c r="I42" s="45">
        <v>1</v>
      </c>
      <c r="J42" s="45">
        <v>1</v>
      </c>
      <c r="K42" s="45">
        <f t="shared" si="15"/>
        <v>0</v>
      </c>
      <c r="L42" s="45">
        <f t="shared" si="16"/>
        <v>0</v>
      </c>
      <c r="M42" s="45">
        <f t="shared" si="17"/>
        <v>0</v>
      </c>
      <c r="N42" s="45">
        <f t="shared" si="18"/>
        <v>1</v>
      </c>
      <c r="P42" s="42" t="s">
        <v>108</v>
      </c>
      <c r="Q42" s="42" t="b">
        <f t="shared" si="4"/>
        <v>0</v>
      </c>
      <c r="R42" s="42" t="str">
        <f t="shared" si="14"/>
        <v>31111-3101 - VIII. Dirección de Seguridad Pública, Tránsito y Vialidad</v>
      </c>
    </row>
    <row r="43" spans="1:18" s="42" customFormat="1" x14ac:dyDescent="0.2">
      <c r="A43" s="42" t="s">
        <v>144</v>
      </c>
      <c r="B43" s="42" t="s">
        <v>145</v>
      </c>
      <c r="C43" s="42" t="s">
        <v>269</v>
      </c>
      <c r="D43" s="43" t="s">
        <v>194</v>
      </c>
      <c r="E43" s="44">
        <v>800200.19</v>
      </c>
      <c r="F43" s="44">
        <v>4083556.89</v>
      </c>
      <c r="G43" s="44">
        <v>350000</v>
      </c>
      <c r="H43" s="45">
        <v>1</v>
      </c>
      <c r="I43" s="45">
        <v>1</v>
      </c>
      <c r="J43" s="45">
        <v>0.31769898765877114</v>
      </c>
      <c r="K43" s="45">
        <f t="shared" si="15"/>
        <v>0.4373905484826241</v>
      </c>
      <c r="L43" s="45">
        <f t="shared" si="16"/>
        <v>8.5709593236498294E-2</v>
      </c>
      <c r="M43" s="45">
        <f t="shared" si="17"/>
        <v>0.31769898765877114</v>
      </c>
      <c r="N43" s="45">
        <f t="shared" si="18"/>
        <v>0.31769898765877114</v>
      </c>
      <c r="P43" s="42" t="s">
        <v>109</v>
      </c>
      <c r="Q43" s="42" t="b">
        <f t="shared" si="4"/>
        <v>0</v>
      </c>
      <c r="R43" s="42" t="str">
        <f t="shared" si="14"/>
        <v>31111-3101 - VIII. Dirección de Seguridad Pública, Tránsito y Vialidad</v>
      </c>
    </row>
    <row r="44" spans="1:18" s="42" customFormat="1" x14ac:dyDescent="0.2">
      <c r="A44" s="42" t="s">
        <v>146</v>
      </c>
      <c r="B44" s="42" t="s">
        <v>147</v>
      </c>
      <c r="C44" s="42" t="s">
        <v>343</v>
      </c>
      <c r="D44" s="43" t="s">
        <v>194</v>
      </c>
      <c r="E44" s="44">
        <v>4600000</v>
      </c>
      <c r="F44" s="44">
        <v>9188322.5999999996</v>
      </c>
      <c r="G44" s="44">
        <v>3653798.19</v>
      </c>
      <c r="H44" s="45">
        <v>1</v>
      </c>
      <c r="I44" s="45">
        <v>1</v>
      </c>
      <c r="J44" s="45">
        <v>0.63495066879780648</v>
      </c>
      <c r="K44" s="45">
        <f t="shared" si="15"/>
        <v>0.79430395434782608</v>
      </c>
      <c r="L44" s="45">
        <f t="shared" si="16"/>
        <v>0.3976567159276711</v>
      </c>
      <c r="M44" s="45">
        <f t="shared" si="17"/>
        <v>0.63495066879780648</v>
      </c>
      <c r="N44" s="45">
        <f t="shared" si="18"/>
        <v>0.63495066879780648</v>
      </c>
      <c r="P44" s="42" t="s">
        <v>110</v>
      </c>
      <c r="Q44" s="42" t="b">
        <f t="shared" si="4"/>
        <v>0</v>
      </c>
      <c r="R44" s="42" t="str">
        <f t="shared" si="14"/>
        <v>31111-3101 - VIII. Dirección de Seguridad Pública, Tránsito y Vialidad</v>
      </c>
    </row>
    <row r="45" spans="1:18" s="42" customFormat="1" x14ac:dyDescent="0.2">
      <c r="A45" s="42" t="s">
        <v>148</v>
      </c>
      <c r="B45" s="42" t="s">
        <v>149</v>
      </c>
      <c r="C45" s="42" t="s">
        <v>271</v>
      </c>
      <c r="D45" s="43" t="s">
        <v>194</v>
      </c>
      <c r="E45" s="44">
        <v>4000000</v>
      </c>
      <c r="F45" s="44">
        <v>4189411.69</v>
      </c>
      <c r="G45" s="44">
        <v>230536.1</v>
      </c>
      <c r="H45" s="45">
        <v>1</v>
      </c>
      <c r="I45" s="45">
        <v>1</v>
      </c>
      <c r="J45" s="45">
        <v>0.54146306399407595</v>
      </c>
      <c r="K45" s="45">
        <f t="shared" si="15"/>
        <v>5.7634024999999998E-2</v>
      </c>
      <c r="L45" s="45">
        <f t="shared" si="16"/>
        <v>5.5028275342402552E-2</v>
      </c>
      <c r="M45" s="45">
        <f t="shared" si="17"/>
        <v>0.54146306399407595</v>
      </c>
      <c r="N45" s="45">
        <f t="shared" si="18"/>
        <v>0.54146306399407595</v>
      </c>
      <c r="P45" s="42" t="s">
        <v>111</v>
      </c>
      <c r="Q45" s="42" t="b">
        <f t="shared" si="4"/>
        <v>0</v>
      </c>
      <c r="R45" s="42" t="str">
        <f t="shared" si="14"/>
        <v>31111-3101 - VIII. Dirección de Seguridad Pública, Tránsito y Vialidad</v>
      </c>
    </row>
    <row r="46" spans="1:18" s="42" customFormat="1" x14ac:dyDescent="0.2">
      <c r="A46" s="42" t="s">
        <v>150</v>
      </c>
      <c r="B46" s="42" t="s">
        <v>151</v>
      </c>
      <c r="C46" s="42" t="s">
        <v>272</v>
      </c>
      <c r="D46" s="43" t="s">
        <v>194</v>
      </c>
      <c r="E46" s="44">
        <v>11400786.529999999</v>
      </c>
      <c r="F46" s="44">
        <v>17482221.079999998</v>
      </c>
      <c r="G46" s="44">
        <v>1399890.41</v>
      </c>
      <c r="H46" s="45">
        <v>1</v>
      </c>
      <c r="I46" s="45">
        <v>1</v>
      </c>
      <c r="J46" s="45">
        <v>0.21628060260178339</v>
      </c>
      <c r="K46" s="45">
        <f t="shared" si="15"/>
        <v>0.12278893270357549</v>
      </c>
      <c r="L46" s="45">
        <f t="shared" si="16"/>
        <v>8.0075089062996804E-2</v>
      </c>
      <c r="M46" s="45">
        <f t="shared" si="17"/>
        <v>0.21628060260178339</v>
      </c>
      <c r="N46" s="45">
        <f t="shared" si="18"/>
        <v>0.21628060260178339</v>
      </c>
      <c r="P46" s="42" t="s">
        <v>112</v>
      </c>
      <c r="Q46" s="42" t="b">
        <f t="shared" si="4"/>
        <v>0</v>
      </c>
      <c r="R46" s="42" t="str">
        <f t="shared" si="14"/>
        <v>31111-3101 - VIII. Dirección de Seguridad Pública, Tránsito y Vialidad</v>
      </c>
    </row>
    <row r="47" spans="1:18" s="42" customFormat="1" x14ac:dyDescent="0.2">
      <c r="A47" s="42" t="s">
        <v>152</v>
      </c>
      <c r="B47" s="42" t="s">
        <v>153</v>
      </c>
      <c r="C47" s="42" t="s">
        <v>273</v>
      </c>
      <c r="D47" s="43" t="s">
        <v>194</v>
      </c>
      <c r="E47" s="44">
        <v>1500000</v>
      </c>
      <c r="F47" s="44">
        <v>5874.17</v>
      </c>
      <c r="G47" s="44">
        <v>0</v>
      </c>
      <c r="H47" s="45">
        <v>1</v>
      </c>
      <c r="I47" s="45">
        <v>1</v>
      </c>
      <c r="J47" s="45">
        <v>1</v>
      </c>
      <c r="K47" s="45">
        <f t="shared" si="15"/>
        <v>0</v>
      </c>
      <c r="L47" s="45">
        <f t="shared" si="16"/>
        <v>0</v>
      </c>
      <c r="M47" s="45">
        <f t="shared" si="17"/>
        <v>1</v>
      </c>
      <c r="N47" s="45">
        <f t="shared" si="18"/>
        <v>1</v>
      </c>
      <c r="P47" s="42" t="s">
        <v>113</v>
      </c>
      <c r="Q47" s="42" t="b">
        <f t="shared" si="4"/>
        <v>0</v>
      </c>
      <c r="R47" s="42" t="str">
        <f t="shared" si="14"/>
        <v>31111-3101 - VIII. Dirección de Seguridad Pública, Tránsito y Vialidad</v>
      </c>
    </row>
    <row r="48" spans="1:18" s="42" customFormat="1" x14ac:dyDescent="0.2">
      <c r="A48" s="42" t="s">
        <v>160</v>
      </c>
      <c r="B48" s="42" t="s">
        <v>161</v>
      </c>
      <c r="C48" s="42" t="s">
        <v>286</v>
      </c>
      <c r="D48" s="43" t="s">
        <v>194</v>
      </c>
      <c r="E48" s="44">
        <v>1675500</v>
      </c>
      <c r="F48" s="44">
        <v>1744529.93</v>
      </c>
      <c r="G48" s="44">
        <v>0</v>
      </c>
      <c r="H48" s="45">
        <v>1</v>
      </c>
      <c r="I48" s="45">
        <v>1</v>
      </c>
      <c r="J48" s="45">
        <v>0.9680429558465643</v>
      </c>
      <c r="K48" s="45">
        <f t="shared" si="15"/>
        <v>0</v>
      </c>
      <c r="L48" s="45">
        <f t="shared" si="16"/>
        <v>0</v>
      </c>
      <c r="M48" s="45">
        <f t="shared" si="17"/>
        <v>0.9680429558465643</v>
      </c>
      <c r="N48" s="45">
        <f t="shared" si="18"/>
        <v>0.9680429558465643</v>
      </c>
      <c r="P48" s="42" t="s">
        <v>114</v>
      </c>
      <c r="Q48" s="42" t="b">
        <f t="shared" si="4"/>
        <v>0</v>
      </c>
      <c r="R48" s="42" t="str">
        <f t="shared" si="14"/>
        <v>31111-3101 - VIII. Dirección de Seguridad Pública, Tránsito y Vialidad</v>
      </c>
    </row>
    <row r="49" spans="1:18" s="42" customFormat="1" x14ac:dyDescent="0.2">
      <c r="A49" s="42" t="s">
        <v>162</v>
      </c>
      <c r="B49" s="42" t="s">
        <v>163</v>
      </c>
      <c r="C49" s="42" t="s">
        <v>287</v>
      </c>
      <c r="D49" s="43" t="s">
        <v>194</v>
      </c>
      <c r="E49" s="44">
        <v>0</v>
      </c>
      <c r="F49" s="44">
        <v>327201.49</v>
      </c>
      <c r="G49" s="44">
        <v>0</v>
      </c>
      <c r="H49" s="45">
        <v>0</v>
      </c>
      <c r="I49" s="45">
        <v>1</v>
      </c>
      <c r="J49" s="45">
        <v>0.98907651673591102</v>
      </c>
      <c r="K49" s="45">
        <f t="shared" si="15"/>
        <v>0</v>
      </c>
      <c r="L49" s="45">
        <f t="shared" si="16"/>
        <v>0</v>
      </c>
      <c r="M49" s="45">
        <f t="shared" si="17"/>
        <v>0</v>
      </c>
      <c r="N49" s="45">
        <f t="shared" si="18"/>
        <v>0.98907651673591102</v>
      </c>
      <c r="P49" s="42" t="s">
        <v>115</v>
      </c>
      <c r="Q49" s="42" t="b">
        <f t="shared" si="4"/>
        <v>0</v>
      </c>
      <c r="R49" s="42" t="str">
        <f t="shared" si="14"/>
        <v>31111-3101 - VIII. Dirección de Seguridad Pública, Tránsito y Vialidad</v>
      </c>
    </row>
    <row r="50" spans="1:18" s="42" customFormat="1" x14ac:dyDescent="0.2">
      <c r="A50" s="42" t="s">
        <v>164</v>
      </c>
      <c r="B50" s="42" t="s">
        <v>165</v>
      </c>
      <c r="C50" s="42" t="s">
        <v>288</v>
      </c>
      <c r="D50" s="43" t="s">
        <v>194</v>
      </c>
      <c r="E50" s="44">
        <v>0</v>
      </c>
      <c r="F50" s="44">
        <v>1043641.9</v>
      </c>
      <c r="G50" s="44">
        <v>0</v>
      </c>
      <c r="H50" s="45">
        <v>0</v>
      </c>
      <c r="I50" s="45">
        <v>1</v>
      </c>
      <c r="J50" s="45">
        <v>0.9524952380696865</v>
      </c>
      <c r="K50" s="45">
        <f t="shared" si="15"/>
        <v>0</v>
      </c>
      <c r="L50" s="45">
        <f t="shared" si="16"/>
        <v>0</v>
      </c>
      <c r="M50" s="45">
        <f t="shared" si="17"/>
        <v>0</v>
      </c>
      <c r="N50" s="45">
        <f t="shared" si="18"/>
        <v>0.9524952380696865</v>
      </c>
      <c r="P50" s="42" t="s">
        <v>116</v>
      </c>
      <c r="Q50" s="42" t="b">
        <f t="shared" si="4"/>
        <v>0</v>
      </c>
      <c r="R50" s="42" t="str">
        <f t="shared" si="14"/>
        <v>31111-3101 - VIII. Dirección de Seguridad Pública, Tránsito y Vialidad</v>
      </c>
    </row>
    <row r="51" spans="1:18" s="42" customFormat="1" x14ac:dyDescent="0.2">
      <c r="A51" s="42" t="s">
        <v>166</v>
      </c>
      <c r="B51" s="42" t="s">
        <v>167</v>
      </c>
      <c r="C51" s="42" t="s">
        <v>289</v>
      </c>
      <c r="D51" s="43" t="s">
        <v>194</v>
      </c>
      <c r="E51" s="44">
        <v>0</v>
      </c>
      <c r="F51" s="44">
        <v>479965.91</v>
      </c>
      <c r="G51" s="44">
        <v>0</v>
      </c>
      <c r="H51" s="45">
        <v>0</v>
      </c>
      <c r="I51" s="45">
        <v>1</v>
      </c>
      <c r="J51" s="45">
        <v>1</v>
      </c>
      <c r="K51" s="45">
        <f t="shared" si="15"/>
        <v>0</v>
      </c>
      <c r="L51" s="45">
        <f t="shared" si="16"/>
        <v>0</v>
      </c>
      <c r="M51" s="45">
        <f t="shared" si="17"/>
        <v>0</v>
      </c>
      <c r="N51" s="45">
        <f t="shared" si="18"/>
        <v>1</v>
      </c>
      <c r="P51" s="42" t="s">
        <v>117</v>
      </c>
      <c r="Q51" s="42" t="b">
        <f t="shared" si="4"/>
        <v>0</v>
      </c>
      <c r="R51" s="42" t="str">
        <f t="shared" si="14"/>
        <v>31111-3101 - VIII. Dirección de Seguridad Pública, Tránsito y Vialidad</v>
      </c>
    </row>
    <row r="52" spans="1:18" s="42" customFormat="1" x14ac:dyDescent="0.2">
      <c r="A52" s="42" t="s">
        <v>168</v>
      </c>
      <c r="B52" s="42" t="s">
        <v>169</v>
      </c>
      <c r="C52" s="42" t="s">
        <v>290</v>
      </c>
      <c r="D52" s="43" t="s">
        <v>194</v>
      </c>
      <c r="E52" s="44">
        <v>0</v>
      </c>
      <c r="F52" s="44">
        <v>384000.27</v>
      </c>
      <c r="G52" s="44">
        <v>0</v>
      </c>
      <c r="H52" s="45">
        <v>0</v>
      </c>
      <c r="I52" s="45">
        <v>1</v>
      </c>
      <c r="J52" s="45">
        <v>0.88675901191423645</v>
      </c>
      <c r="K52" s="45">
        <f t="shared" si="15"/>
        <v>0</v>
      </c>
      <c r="L52" s="45">
        <f t="shared" si="16"/>
        <v>0</v>
      </c>
      <c r="M52" s="45">
        <f t="shared" si="17"/>
        <v>0</v>
      </c>
      <c r="N52" s="45">
        <f t="shared" si="18"/>
        <v>0.88675901191423645</v>
      </c>
      <c r="P52" s="42" t="s">
        <v>119</v>
      </c>
      <c r="Q52" s="42" t="b">
        <f t="shared" si="4"/>
        <v>0</v>
      </c>
      <c r="R52" s="42" t="str">
        <f t="shared" si="14"/>
        <v>31111-3101 - VIII. Dirección de Seguridad Pública, Tránsito y Vialidad</v>
      </c>
    </row>
    <row r="53" spans="1:18" s="42" customFormat="1" x14ac:dyDescent="0.2">
      <c r="A53" s="42" t="s">
        <v>170</v>
      </c>
      <c r="B53" s="42" t="s">
        <v>171</v>
      </c>
      <c r="C53" s="42" t="s">
        <v>291</v>
      </c>
      <c r="D53" s="43" t="s">
        <v>194</v>
      </c>
      <c r="E53" s="44">
        <v>0</v>
      </c>
      <c r="F53" s="44">
        <v>385943.6</v>
      </c>
      <c r="G53" s="44">
        <v>0</v>
      </c>
      <c r="H53" s="45">
        <v>0</v>
      </c>
      <c r="I53" s="45">
        <v>1</v>
      </c>
      <c r="J53" s="45">
        <v>0.98525318207116275</v>
      </c>
      <c r="K53" s="45">
        <f t="shared" si="15"/>
        <v>0</v>
      </c>
      <c r="L53" s="45">
        <f t="shared" si="16"/>
        <v>0</v>
      </c>
      <c r="M53" s="45">
        <f t="shared" si="17"/>
        <v>0</v>
      </c>
      <c r="N53" s="45">
        <f t="shared" si="18"/>
        <v>0.98525318207116275</v>
      </c>
      <c r="P53" s="42" t="s">
        <v>120</v>
      </c>
      <c r="Q53" s="42" t="b">
        <f t="shared" si="4"/>
        <v>0</v>
      </c>
      <c r="R53" s="42" t="str">
        <f t="shared" si="14"/>
        <v>31111-3101 - VIII. Dirección de Seguridad Pública, Tránsito y Vialidad</v>
      </c>
    </row>
    <row r="54" spans="1:18" s="42" customFormat="1" x14ac:dyDescent="0.2">
      <c r="A54" s="42" t="s">
        <v>293</v>
      </c>
      <c r="B54" s="42" t="s">
        <v>294</v>
      </c>
      <c r="C54" s="42" t="s">
        <v>344</v>
      </c>
      <c r="D54" s="43" t="s">
        <v>194</v>
      </c>
      <c r="E54" s="44">
        <v>0</v>
      </c>
      <c r="F54" s="44">
        <v>1465752</v>
      </c>
      <c r="G54" s="44">
        <v>0</v>
      </c>
      <c r="H54" s="45">
        <v>0</v>
      </c>
      <c r="I54" s="45">
        <v>1</v>
      </c>
      <c r="J54" s="45">
        <v>0.99966842958426805</v>
      </c>
      <c r="K54" s="45">
        <f t="shared" si="15"/>
        <v>0</v>
      </c>
      <c r="L54" s="45">
        <f t="shared" si="16"/>
        <v>0</v>
      </c>
      <c r="M54" s="45">
        <f t="shared" si="17"/>
        <v>0</v>
      </c>
      <c r="N54" s="45">
        <f t="shared" si="18"/>
        <v>0.99966842958426805</v>
      </c>
      <c r="P54" s="42" t="s">
        <v>122</v>
      </c>
      <c r="Q54" s="42" t="b">
        <f t="shared" si="4"/>
        <v>0</v>
      </c>
      <c r="R54" s="42" t="str">
        <f t="shared" si="14"/>
        <v>31111-3101 - VIII. Dirección de Seguridad Pública, Tránsito y Vialidad</v>
      </c>
    </row>
    <row r="55" spans="1:18" s="42" customFormat="1" x14ac:dyDescent="0.2">
      <c r="A55" s="42" t="s">
        <v>295</v>
      </c>
      <c r="B55" s="42" t="s">
        <v>296</v>
      </c>
      <c r="C55" s="42" t="s">
        <v>299</v>
      </c>
      <c r="D55" s="43" t="s">
        <v>194</v>
      </c>
      <c r="E55" s="44">
        <v>500000</v>
      </c>
      <c r="F55" s="44">
        <v>0</v>
      </c>
      <c r="G55" s="44">
        <v>0</v>
      </c>
      <c r="H55" s="45">
        <v>1</v>
      </c>
      <c r="I55" s="45">
        <v>0</v>
      </c>
      <c r="J55" s="45">
        <v>0</v>
      </c>
      <c r="K55" s="45">
        <f t="shared" si="15"/>
        <v>0</v>
      </c>
      <c r="L55" s="45">
        <f t="shared" si="16"/>
        <v>0</v>
      </c>
      <c r="M55" s="45">
        <f t="shared" si="17"/>
        <v>0</v>
      </c>
      <c r="N55" s="45">
        <f t="shared" si="18"/>
        <v>0</v>
      </c>
      <c r="P55" s="42" t="s">
        <v>124</v>
      </c>
      <c r="Q55" s="42" t="b">
        <f t="shared" si="4"/>
        <v>0</v>
      </c>
      <c r="R55" s="42" t="str">
        <f t="shared" si="14"/>
        <v>31111-3101 - VIII. Dirección de Seguridad Pública, Tránsito y Vialidad</v>
      </c>
    </row>
    <row r="56" spans="1:18" s="42" customFormat="1" x14ac:dyDescent="0.2">
      <c r="A56" s="42" t="s">
        <v>297</v>
      </c>
      <c r="B56" s="42" t="s">
        <v>298</v>
      </c>
      <c r="C56" s="42" t="s">
        <v>300</v>
      </c>
      <c r="D56" s="43" t="s">
        <v>194</v>
      </c>
      <c r="E56" s="44">
        <v>0</v>
      </c>
      <c r="F56" s="44">
        <v>406585.15</v>
      </c>
      <c r="G56" s="44">
        <v>0</v>
      </c>
      <c r="H56" s="45">
        <v>0</v>
      </c>
      <c r="I56" s="45">
        <v>1</v>
      </c>
      <c r="J56" s="45">
        <v>0.97920706154664028</v>
      </c>
      <c r="K56" s="45">
        <f t="shared" si="15"/>
        <v>0</v>
      </c>
      <c r="L56" s="45">
        <f t="shared" si="16"/>
        <v>0</v>
      </c>
      <c r="M56" s="45">
        <f t="shared" si="17"/>
        <v>0</v>
      </c>
      <c r="N56" s="45">
        <f t="shared" si="18"/>
        <v>0.97920706154664028</v>
      </c>
      <c r="P56" s="42" t="s">
        <v>126</v>
      </c>
      <c r="Q56" s="42" t="b">
        <f t="shared" si="4"/>
        <v>0</v>
      </c>
      <c r="R56" s="42" t="str">
        <f t="shared" si="14"/>
        <v>31111-3101 - VIII. Dirección de Seguridad Pública, Tránsito y Vialidad</v>
      </c>
    </row>
    <row r="57" spans="1:18" s="42" customFormat="1" x14ac:dyDescent="0.2">
      <c r="A57" s="42" t="s">
        <v>301</v>
      </c>
      <c r="B57" s="42" t="s">
        <v>313</v>
      </c>
      <c r="C57" s="42" t="s">
        <v>308</v>
      </c>
      <c r="D57" s="43" t="s">
        <v>194</v>
      </c>
      <c r="E57" s="44">
        <v>0</v>
      </c>
      <c r="F57" s="44">
        <v>5592702.0300000003</v>
      </c>
      <c r="G57" s="44">
        <v>0</v>
      </c>
      <c r="H57" s="45">
        <v>0</v>
      </c>
      <c r="I57" s="45">
        <v>1</v>
      </c>
      <c r="J57" s="45">
        <v>0.97646849245783973</v>
      </c>
      <c r="K57" s="45">
        <f t="shared" si="15"/>
        <v>0</v>
      </c>
      <c r="L57" s="45">
        <f t="shared" si="16"/>
        <v>0</v>
      </c>
      <c r="M57" s="45">
        <f t="shared" si="17"/>
        <v>0</v>
      </c>
      <c r="N57" s="45">
        <f t="shared" si="18"/>
        <v>0.97646849245783973</v>
      </c>
      <c r="P57" s="42" t="s">
        <v>128</v>
      </c>
      <c r="Q57" s="42" t="b">
        <f t="shared" si="4"/>
        <v>0</v>
      </c>
      <c r="R57" s="42" t="str">
        <f t="shared" si="14"/>
        <v>31111-3101 - VIII. Dirección de Seguridad Pública, Tránsito y Vialidad</v>
      </c>
    </row>
    <row r="58" spans="1:18" s="42" customFormat="1" x14ac:dyDescent="0.2">
      <c r="A58" s="42" t="s">
        <v>302</v>
      </c>
      <c r="B58" s="42" t="s">
        <v>314</v>
      </c>
      <c r="C58" s="42" t="s">
        <v>309</v>
      </c>
      <c r="D58" s="43" t="s">
        <v>194</v>
      </c>
      <c r="E58" s="44">
        <v>0</v>
      </c>
      <c r="F58" s="44">
        <v>209205.09</v>
      </c>
      <c r="G58" s="44">
        <v>0</v>
      </c>
      <c r="H58" s="45">
        <v>0</v>
      </c>
      <c r="I58" s="45">
        <v>1</v>
      </c>
      <c r="J58" s="45">
        <v>0.99982414385806762</v>
      </c>
      <c r="K58" s="45">
        <f t="shared" si="15"/>
        <v>0</v>
      </c>
      <c r="L58" s="45">
        <f t="shared" si="16"/>
        <v>0</v>
      </c>
      <c r="M58" s="45">
        <f t="shared" si="17"/>
        <v>0</v>
      </c>
      <c r="N58" s="45">
        <f t="shared" si="18"/>
        <v>0.99982414385806762</v>
      </c>
      <c r="P58" s="42" t="s">
        <v>130</v>
      </c>
      <c r="Q58" s="42" t="b">
        <f t="shared" si="4"/>
        <v>0</v>
      </c>
      <c r="R58" s="42" t="str">
        <f t="shared" si="14"/>
        <v>31111-3101 - VIII. Dirección de Seguridad Pública, Tránsito y Vialidad</v>
      </c>
    </row>
    <row r="59" spans="1:18" s="42" customFormat="1" x14ac:dyDescent="0.2">
      <c r="A59" s="42" t="s">
        <v>303</v>
      </c>
      <c r="B59" s="42" t="s">
        <v>315</v>
      </c>
      <c r="C59" s="42" t="s">
        <v>310</v>
      </c>
      <c r="D59" s="43" t="s">
        <v>194</v>
      </c>
      <c r="E59" s="44">
        <v>0</v>
      </c>
      <c r="F59" s="44">
        <v>1031666.59</v>
      </c>
      <c r="G59" s="44">
        <v>0</v>
      </c>
      <c r="H59" s="45">
        <v>0</v>
      </c>
      <c r="I59" s="45">
        <v>1</v>
      </c>
      <c r="J59" s="45">
        <v>0.81531705897348095</v>
      </c>
      <c r="K59" s="45">
        <f t="shared" si="15"/>
        <v>0</v>
      </c>
      <c r="L59" s="45">
        <f t="shared" si="16"/>
        <v>0</v>
      </c>
      <c r="M59" s="45">
        <f t="shared" si="17"/>
        <v>0</v>
      </c>
      <c r="N59" s="45">
        <f t="shared" si="18"/>
        <v>0.81531705897348095</v>
      </c>
      <c r="P59" s="42" t="s">
        <v>131</v>
      </c>
      <c r="Q59" s="42" t="b">
        <f t="shared" si="4"/>
        <v>0</v>
      </c>
      <c r="R59" s="42" t="str">
        <f t="shared" si="14"/>
        <v>31111-3101 - VIII. Dirección de Seguridad Pública, Tránsito y Vialidad</v>
      </c>
    </row>
    <row r="60" spans="1:18" s="42" customFormat="1" x14ac:dyDescent="0.2">
      <c r="A60" s="42" t="s">
        <v>304</v>
      </c>
      <c r="B60" s="42" t="s">
        <v>316</v>
      </c>
      <c r="C60" s="42" t="s">
        <v>311</v>
      </c>
      <c r="D60" s="43" t="s">
        <v>194</v>
      </c>
      <c r="E60" s="44">
        <v>0</v>
      </c>
      <c r="F60" s="44">
        <v>5000000</v>
      </c>
      <c r="G60" s="44">
        <v>0</v>
      </c>
      <c r="H60" s="45">
        <v>0</v>
      </c>
      <c r="I60" s="45">
        <v>1</v>
      </c>
      <c r="J60" s="45">
        <v>0.98850524000000006</v>
      </c>
      <c r="K60" s="45">
        <f t="shared" si="15"/>
        <v>0</v>
      </c>
      <c r="L60" s="45">
        <f t="shared" si="16"/>
        <v>0</v>
      </c>
      <c r="M60" s="45">
        <f t="shared" si="17"/>
        <v>0</v>
      </c>
      <c r="N60" s="45">
        <f t="shared" si="18"/>
        <v>0.98850524000000006</v>
      </c>
      <c r="P60" s="42" t="s">
        <v>133</v>
      </c>
      <c r="Q60" s="42" t="b">
        <f t="shared" si="4"/>
        <v>0</v>
      </c>
      <c r="R60" s="42" t="str">
        <f t="shared" si="14"/>
        <v>31111-3101 - VIII. Dirección de Seguridad Pública, Tránsito y Vialidad</v>
      </c>
    </row>
    <row r="61" spans="1:18" s="42" customFormat="1" x14ac:dyDescent="0.2">
      <c r="A61" s="42" t="s">
        <v>305</v>
      </c>
      <c r="B61" s="42" t="s">
        <v>317</v>
      </c>
      <c r="C61" s="42" t="s">
        <v>345</v>
      </c>
      <c r="D61" s="43" t="s">
        <v>194</v>
      </c>
      <c r="E61" s="44">
        <v>0</v>
      </c>
      <c r="F61" s="44">
        <v>5742605.0300000003</v>
      </c>
      <c r="G61" s="44">
        <v>0</v>
      </c>
      <c r="H61" s="45">
        <v>0</v>
      </c>
      <c r="I61" s="45">
        <v>1</v>
      </c>
      <c r="J61" s="45">
        <v>0.99978135010270763</v>
      </c>
      <c r="K61" s="45">
        <f t="shared" si="15"/>
        <v>0</v>
      </c>
      <c r="L61" s="45">
        <f t="shared" si="16"/>
        <v>0</v>
      </c>
      <c r="M61" s="45">
        <f t="shared" si="17"/>
        <v>0</v>
      </c>
      <c r="N61" s="45">
        <f t="shared" si="18"/>
        <v>0.99978135010270763</v>
      </c>
      <c r="P61" s="42" t="s">
        <v>134</v>
      </c>
      <c r="Q61" s="42" t="b">
        <f t="shared" si="4"/>
        <v>0</v>
      </c>
      <c r="R61" s="42" t="str">
        <f t="shared" si="14"/>
        <v>31111-3101 - VIII. Dirección de Seguridad Pública, Tránsito y Vialidad</v>
      </c>
    </row>
    <row r="62" spans="1:18" s="42" customFormat="1" x14ac:dyDescent="0.2">
      <c r="A62" s="42" t="s">
        <v>306</v>
      </c>
      <c r="B62" s="42" t="s">
        <v>318</v>
      </c>
      <c r="C62" s="42" t="s">
        <v>312</v>
      </c>
      <c r="D62" s="43" t="s">
        <v>194</v>
      </c>
      <c r="E62" s="44">
        <v>0</v>
      </c>
      <c r="F62" s="44">
        <v>1261247.8</v>
      </c>
      <c r="G62" s="44">
        <v>0</v>
      </c>
      <c r="H62" s="45">
        <v>0</v>
      </c>
      <c r="I62" s="45">
        <v>1</v>
      </c>
      <c r="J62" s="45">
        <v>1</v>
      </c>
      <c r="K62" s="45">
        <f t="shared" si="15"/>
        <v>0</v>
      </c>
      <c r="L62" s="45">
        <f t="shared" si="16"/>
        <v>0</v>
      </c>
      <c r="M62" s="45">
        <f t="shared" si="17"/>
        <v>0</v>
      </c>
      <c r="N62" s="45">
        <f t="shared" si="18"/>
        <v>1</v>
      </c>
      <c r="P62" s="42" t="s">
        <v>135</v>
      </c>
      <c r="Q62" s="42" t="b">
        <f t="shared" si="4"/>
        <v>0</v>
      </c>
      <c r="R62" s="42" t="str">
        <f t="shared" si="14"/>
        <v>31111-3101 - VIII. Dirección de Seguridad Pública, Tránsito y Vialidad</v>
      </c>
    </row>
    <row r="63" spans="1:18" s="42" customFormat="1" x14ac:dyDescent="0.2">
      <c r="A63" s="42" t="s">
        <v>319</v>
      </c>
      <c r="B63" s="42" t="s">
        <v>320</v>
      </c>
      <c r="C63" s="42" t="s">
        <v>346</v>
      </c>
      <c r="D63" s="43" t="s">
        <v>194</v>
      </c>
      <c r="E63" s="44">
        <v>2000000</v>
      </c>
      <c r="F63" s="44">
        <v>0</v>
      </c>
      <c r="G63" s="44">
        <v>0</v>
      </c>
      <c r="H63" s="45">
        <v>1</v>
      </c>
      <c r="I63" s="45">
        <v>0</v>
      </c>
      <c r="J63" s="45">
        <v>0</v>
      </c>
      <c r="K63" s="45">
        <f t="shared" si="15"/>
        <v>0</v>
      </c>
      <c r="L63" s="45">
        <f t="shared" si="16"/>
        <v>0</v>
      </c>
      <c r="M63" s="45">
        <f t="shared" si="17"/>
        <v>0</v>
      </c>
      <c r="N63" s="45">
        <f t="shared" si="18"/>
        <v>0</v>
      </c>
      <c r="P63" s="42" t="s">
        <v>137</v>
      </c>
      <c r="Q63" s="42" t="b">
        <f t="shared" si="4"/>
        <v>0</v>
      </c>
      <c r="R63" s="42" t="str">
        <f t="shared" si="14"/>
        <v>31111-3101 - VIII. Dirección de Seguridad Pública, Tránsito y Vialidad</v>
      </c>
    </row>
    <row r="64" spans="1:18" s="42" customFormat="1" x14ac:dyDescent="0.2">
      <c r="A64" s="42" t="s">
        <v>321</v>
      </c>
      <c r="B64" s="42" t="s">
        <v>322</v>
      </c>
      <c r="C64" s="42" t="s">
        <v>347</v>
      </c>
      <c r="D64" s="43" t="s">
        <v>194</v>
      </c>
      <c r="E64" s="44">
        <v>8889674</v>
      </c>
      <c r="F64" s="44">
        <v>0</v>
      </c>
      <c r="G64" s="44">
        <v>0</v>
      </c>
      <c r="H64" s="45">
        <v>1</v>
      </c>
      <c r="I64" s="45">
        <v>0</v>
      </c>
      <c r="J64" s="45">
        <v>0</v>
      </c>
      <c r="K64" s="45">
        <f t="shared" si="15"/>
        <v>0</v>
      </c>
      <c r="L64" s="45">
        <f t="shared" si="16"/>
        <v>0</v>
      </c>
      <c r="M64" s="45">
        <f t="shared" si="17"/>
        <v>0</v>
      </c>
      <c r="N64" s="45">
        <f t="shared" si="18"/>
        <v>0</v>
      </c>
      <c r="P64" s="42" t="s">
        <v>138</v>
      </c>
      <c r="Q64" s="42" t="b">
        <f t="shared" si="4"/>
        <v>0</v>
      </c>
      <c r="R64" s="42" t="str">
        <f t="shared" si="14"/>
        <v>31111-3101 - VIII. Dirección de Seguridad Pública, Tránsito y Vialidad</v>
      </c>
    </row>
    <row r="65" spans="1:18" s="42" customFormat="1" x14ac:dyDescent="0.2">
      <c r="A65" s="42" t="s">
        <v>323</v>
      </c>
      <c r="B65" s="42" t="s">
        <v>324</v>
      </c>
      <c r="C65" s="42" t="s">
        <v>348</v>
      </c>
      <c r="D65" s="43" t="s">
        <v>194</v>
      </c>
      <c r="E65" s="44">
        <v>19547514</v>
      </c>
      <c r="F65" s="44">
        <v>0</v>
      </c>
      <c r="G65" s="44">
        <v>0</v>
      </c>
      <c r="H65" s="45">
        <v>1</v>
      </c>
      <c r="I65" s="45">
        <v>0</v>
      </c>
      <c r="J65" s="45">
        <v>0</v>
      </c>
      <c r="K65" s="45">
        <f t="shared" si="15"/>
        <v>0</v>
      </c>
      <c r="L65" s="45">
        <f t="shared" si="16"/>
        <v>0</v>
      </c>
      <c r="M65" s="45">
        <f t="shared" si="17"/>
        <v>0</v>
      </c>
      <c r="N65" s="45">
        <f t="shared" si="18"/>
        <v>0</v>
      </c>
      <c r="P65" s="42" t="s">
        <v>140</v>
      </c>
      <c r="Q65" s="42" t="b">
        <f t="shared" si="4"/>
        <v>0</v>
      </c>
      <c r="R65" s="42" t="str">
        <f t="shared" si="14"/>
        <v>31111-3101 - VIII. Dirección de Seguridad Pública, Tránsito y Vialidad</v>
      </c>
    </row>
    <row r="66" spans="1:18" s="42" customFormat="1" x14ac:dyDescent="0.2">
      <c r="A66" s="42" t="s">
        <v>325</v>
      </c>
      <c r="B66" s="42" t="s">
        <v>326</v>
      </c>
      <c r="C66" s="42" t="s">
        <v>349</v>
      </c>
      <c r="D66" s="43" t="s">
        <v>194</v>
      </c>
      <c r="E66" s="44">
        <v>0</v>
      </c>
      <c r="F66" s="44">
        <v>2170000</v>
      </c>
      <c r="G66" s="44">
        <v>0</v>
      </c>
      <c r="H66" s="45">
        <v>0</v>
      </c>
      <c r="I66" s="45">
        <v>1</v>
      </c>
      <c r="J66" s="45">
        <v>0</v>
      </c>
      <c r="K66" s="45">
        <f t="shared" si="15"/>
        <v>0</v>
      </c>
      <c r="L66" s="45">
        <f t="shared" si="16"/>
        <v>0</v>
      </c>
      <c r="M66" s="45">
        <f t="shared" si="17"/>
        <v>0</v>
      </c>
      <c r="N66" s="45">
        <f t="shared" si="18"/>
        <v>0</v>
      </c>
      <c r="P66" s="42" t="s">
        <v>141</v>
      </c>
      <c r="Q66" s="42" t="b">
        <f t="shared" si="4"/>
        <v>0</v>
      </c>
      <c r="R66" s="42" t="str">
        <f t="shared" si="14"/>
        <v>31111-3101 - VIII. Dirección de Seguridad Pública, Tránsito y Vialidad</v>
      </c>
    </row>
    <row r="67" spans="1:18" s="42" customFormat="1" x14ac:dyDescent="0.2">
      <c r="A67" s="42" t="s">
        <v>327</v>
      </c>
      <c r="B67" s="42" t="s">
        <v>328</v>
      </c>
      <c r="C67" s="42" t="s">
        <v>350</v>
      </c>
      <c r="D67" s="43" t="s">
        <v>194</v>
      </c>
      <c r="E67" s="44">
        <v>0</v>
      </c>
      <c r="F67" s="44">
        <v>9858064</v>
      </c>
      <c r="G67" s="44">
        <v>8000072.75</v>
      </c>
      <c r="H67" s="45">
        <v>0</v>
      </c>
      <c r="I67" s="45">
        <v>1</v>
      </c>
      <c r="J67" s="45">
        <v>0.81152574684035328</v>
      </c>
      <c r="K67" s="45">
        <f t="shared" si="15"/>
        <v>0</v>
      </c>
      <c r="L67" s="45">
        <f t="shared" si="16"/>
        <v>0.81152574684035328</v>
      </c>
      <c r="M67" s="45">
        <f t="shared" si="17"/>
        <v>0</v>
      </c>
      <c r="N67" s="45">
        <f t="shared" si="18"/>
        <v>0.81152574684035328</v>
      </c>
      <c r="P67" s="42" t="s">
        <v>142</v>
      </c>
      <c r="Q67" s="42" t="b">
        <f t="shared" si="4"/>
        <v>0</v>
      </c>
      <c r="R67" s="42" t="str">
        <f t="shared" si="14"/>
        <v>31111-3101 - VIII. Dirección de Seguridad Pública, Tránsito y Vialidad</v>
      </c>
    </row>
    <row r="68" spans="1:18" s="42" customFormat="1" x14ac:dyDescent="0.2">
      <c r="A68" s="42" t="s">
        <v>329</v>
      </c>
      <c r="B68" s="42" t="s">
        <v>330</v>
      </c>
      <c r="C68" s="42" t="s">
        <v>351</v>
      </c>
      <c r="D68" s="43" t="s">
        <v>194</v>
      </c>
      <c r="E68" s="44">
        <v>0</v>
      </c>
      <c r="F68" s="44">
        <v>3000000</v>
      </c>
      <c r="G68" s="44">
        <v>1572110</v>
      </c>
      <c r="H68" s="45">
        <v>0</v>
      </c>
      <c r="I68" s="45">
        <v>1</v>
      </c>
      <c r="J68" s="45">
        <v>0.52403666666666671</v>
      </c>
      <c r="K68" s="45">
        <f t="shared" si="15"/>
        <v>0</v>
      </c>
      <c r="L68" s="45">
        <f t="shared" si="16"/>
        <v>0.52403666666666671</v>
      </c>
      <c r="M68" s="45">
        <f t="shared" si="17"/>
        <v>0</v>
      </c>
      <c r="N68" s="45">
        <f t="shared" si="18"/>
        <v>0.52403666666666671</v>
      </c>
      <c r="P68" s="42" t="s">
        <v>143</v>
      </c>
      <c r="Q68" s="42" t="b">
        <f t="shared" si="4"/>
        <v>0</v>
      </c>
      <c r="R68" s="42" t="str">
        <f t="shared" si="14"/>
        <v>31111-3101 - VIII. Dirección de Seguridad Pública, Tránsito y Vialidad</v>
      </c>
    </row>
    <row r="69" spans="1:18" s="42" customFormat="1" x14ac:dyDescent="0.2">
      <c r="A69" s="42" t="s">
        <v>331</v>
      </c>
      <c r="B69" s="42" t="s">
        <v>296</v>
      </c>
      <c r="C69" s="42" t="s">
        <v>352</v>
      </c>
      <c r="D69" s="43" t="s">
        <v>194</v>
      </c>
      <c r="E69" s="44">
        <v>0</v>
      </c>
      <c r="F69" s="44">
        <v>0</v>
      </c>
      <c r="G69" s="44">
        <v>0</v>
      </c>
      <c r="H69" s="45">
        <v>0</v>
      </c>
      <c r="I69" s="45">
        <v>0</v>
      </c>
      <c r="J69" s="45">
        <v>0</v>
      </c>
      <c r="K69" s="45">
        <f t="shared" si="15"/>
        <v>0</v>
      </c>
      <c r="L69" s="45">
        <f t="shared" si="16"/>
        <v>0</v>
      </c>
      <c r="M69" s="45">
        <f t="shared" si="17"/>
        <v>0</v>
      </c>
      <c r="N69" s="45">
        <f t="shared" si="18"/>
        <v>0</v>
      </c>
      <c r="P69" s="42" t="s">
        <v>144</v>
      </c>
      <c r="Q69" s="42" t="b">
        <f t="shared" si="4"/>
        <v>0</v>
      </c>
      <c r="R69" s="42" t="str">
        <f t="shared" si="14"/>
        <v>31111-3101 - VIII. Dirección de Seguridad Pública, Tránsito y Vialidad</v>
      </c>
    </row>
    <row r="70" spans="1:18" s="42" customFormat="1" x14ac:dyDescent="0.2">
      <c r="A70" s="42" t="s">
        <v>172</v>
      </c>
      <c r="B70" s="42" t="s">
        <v>173</v>
      </c>
      <c r="C70" s="42" t="s">
        <v>173</v>
      </c>
      <c r="D70" s="43" t="s">
        <v>220</v>
      </c>
      <c r="E70" s="44">
        <v>3455736.75</v>
      </c>
      <c r="F70" s="44">
        <v>3397615.05</v>
      </c>
      <c r="G70" s="44">
        <v>77298.73</v>
      </c>
      <c r="H70" s="58" t="s">
        <v>292</v>
      </c>
      <c r="I70" s="58" t="s">
        <v>292</v>
      </c>
      <c r="J70" s="63" t="s">
        <v>292</v>
      </c>
      <c r="K70" s="45">
        <f t="shared" ref="K70:K79" si="19">IF(E70=0,0,G70/E70)</f>
        <v>2.2368234501658726E-2</v>
      </c>
      <c r="L70" s="45">
        <f t="shared" si="2"/>
        <v>2.2750879326367476E-2</v>
      </c>
      <c r="M70" s="45" t="str">
        <f t="shared" si="7"/>
        <v>N/D</v>
      </c>
      <c r="N70" s="45" t="str">
        <f t="shared" si="3"/>
        <v>N/D</v>
      </c>
      <c r="P70" s="42" t="s">
        <v>146</v>
      </c>
      <c r="Q70" s="42" t="b">
        <f t="shared" si="4"/>
        <v>0</v>
      </c>
      <c r="R70" s="42" t="str">
        <f t="shared" si="14"/>
        <v>31111-2001 - VIII. Dirección de Seguridad Pública, Tránsito y Vialidad</v>
      </c>
    </row>
    <row r="71" spans="1:18" s="42" customFormat="1" x14ac:dyDescent="0.2">
      <c r="A71" s="42" t="s">
        <v>332</v>
      </c>
      <c r="B71" s="42" t="s">
        <v>333</v>
      </c>
      <c r="C71" s="42" t="s">
        <v>353</v>
      </c>
      <c r="D71" s="43" t="s">
        <v>201</v>
      </c>
      <c r="E71" s="44">
        <v>7941216</v>
      </c>
      <c r="F71" s="44">
        <v>9546364.8000000007</v>
      </c>
      <c r="G71" s="44">
        <v>0</v>
      </c>
      <c r="H71" s="45">
        <v>1</v>
      </c>
      <c r="I71" s="45">
        <v>1</v>
      </c>
      <c r="J71" s="64">
        <v>2.4910005534253203E-4</v>
      </c>
      <c r="K71" s="45">
        <f t="shared" si="19"/>
        <v>0</v>
      </c>
      <c r="L71" s="45">
        <f t="shared" ref="L71:L79" si="20">IF(F71=0,0,G71/F71)</f>
        <v>0</v>
      </c>
      <c r="M71" s="45">
        <f t="shared" ref="M71:M79" si="21">IF(J71="N/D","N/D",IF(H71=0,0,J71/H71))</f>
        <v>2.4910005534253203E-4</v>
      </c>
      <c r="N71" s="45">
        <f t="shared" ref="N71:N79" si="22">IF(J71="N/D","N/D",IF(I71=0,0,J71/I71))</f>
        <v>2.4910005534253203E-4</v>
      </c>
      <c r="P71" s="42" t="s">
        <v>148</v>
      </c>
      <c r="Q71" s="42" t="b">
        <f t="shared" si="4"/>
        <v>0</v>
      </c>
      <c r="R71" s="42" t="str">
        <f t="shared" si="14"/>
        <v>31111-2601 - VIII. Dirección de Seguridad Pública, Tránsito y Vialidad</v>
      </c>
    </row>
    <row r="72" spans="1:18" s="42" customFormat="1" x14ac:dyDescent="0.2">
      <c r="A72" s="42" t="s">
        <v>334</v>
      </c>
      <c r="B72" s="42" t="s">
        <v>335</v>
      </c>
      <c r="C72" s="42" t="s">
        <v>335</v>
      </c>
      <c r="D72" s="43" t="s">
        <v>195</v>
      </c>
      <c r="E72" s="44">
        <v>241300</v>
      </c>
      <c r="F72" s="44">
        <v>216059</v>
      </c>
      <c r="G72" s="44">
        <v>0</v>
      </c>
      <c r="H72" s="45">
        <v>1</v>
      </c>
      <c r="I72" s="45">
        <v>1</v>
      </c>
      <c r="J72" s="64">
        <v>0.15440226975039226</v>
      </c>
      <c r="K72" s="45">
        <f t="shared" si="19"/>
        <v>0</v>
      </c>
      <c r="L72" s="45">
        <f t="shared" si="20"/>
        <v>0</v>
      </c>
      <c r="M72" s="45">
        <f t="shared" si="21"/>
        <v>0.15440226975039226</v>
      </c>
      <c r="N72" s="45">
        <f t="shared" si="22"/>
        <v>0.15440226975039226</v>
      </c>
      <c r="P72" s="42" t="s">
        <v>150</v>
      </c>
      <c r="Q72" s="42" t="b">
        <f t="shared" si="4"/>
        <v>0</v>
      </c>
      <c r="R72" s="42" t="str">
        <f t="shared" si="14"/>
        <v>31111-2401 - VIII. Dirección de Seguridad Pública, Tránsito y Vialidad</v>
      </c>
    </row>
    <row r="73" spans="1:18" s="42" customFormat="1" x14ac:dyDescent="0.2">
      <c r="A73" s="42" t="s">
        <v>336</v>
      </c>
      <c r="B73" s="42" t="s">
        <v>337</v>
      </c>
      <c r="C73" s="42" t="s">
        <v>354</v>
      </c>
      <c r="D73" s="43" t="s">
        <v>205</v>
      </c>
      <c r="E73" s="44">
        <v>3145000</v>
      </c>
      <c r="F73" s="44">
        <v>0</v>
      </c>
      <c r="G73" s="44">
        <v>0</v>
      </c>
      <c r="H73" s="45">
        <v>1</v>
      </c>
      <c r="I73" s="45">
        <v>0</v>
      </c>
      <c r="J73" s="64">
        <v>0</v>
      </c>
      <c r="K73" s="45">
        <f t="shared" si="19"/>
        <v>0</v>
      </c>
      <c r="L73" s="45">
        <f t="shared" si="20"/>
        <v>0</v>
      </c>
      <c r="M73" s="45">
        <f t="shared" si="21"/>
        <v>0</v>
      </c>
      <c r="N73" s="45">
        <f t="shared" si="22"/>
        <v>0</v>
      </c>
      <c r="P73" s="42" t="s">
        <v>152</v>
      </c>
      <c r="Q73" s="42" t="b">
        <f t="shared" si="4"/>
        <v>0</v>
      </c>
      <c r="R73" s="42" t="str">
        <f t="shared" si="14"/>
        <v>31111-3401 - VIII. Dirección de Seguridad Pública, Tránsito y Vialidad</v>
      </c>
    </row>
    <row r="74" spans="1:18" s="42" customFormat="1" x14ac:dyDescent="0.2">
      <c r="A74" s="42" t="s">
        <v>338</v>
      </c>
      <c r="B74" s="42" t="s">
        <v>339</v>
      </c>
      <c r="C74" s="42" t="s">
        <v>339</v>
      </c>
      <c r="D74" s="43" t="s">
        <v>206</v>
      </c>
      <c r="E74" s="44">
        <v>0</v>
      </c>
      <c r="F74" s="44">
        <v>0</v>
      </c>
      <c r="G74" s="44">
        <v>0</v>
      </c>
      <c r="H74" s="45">
        <v>0</v>
      </c>
      <c r="I74" s="45">
        <v>0</v>
      </c>
      <c r="J74" s="64">
        <v>0</v>
      </c>
      <c r="K74" s="45">
        <f t="shared" si="19"/>
        <v>0</v>
      </c>
      <c r="L74" s="45">
        <f t="shared" si="20"/>
        <v>0</v>
      </c>
      <c r="M74" s="45">
        <f t="shared" si="21"/>
        <v>0</v>
      </c>
      <c r="N74" s="45">
        <f t="shared" si="22"/>
        <v>0</v>
      </c>
      <c r="P74" s="42" t="s">
        <v>154</v>
      </c>
      <c r="Q74" s="42" t="b">
        <f t="shared" ref="Q74:Q79" si="23">EXACT(A74,P74)</f>
        <v>0</v>
      </c>
      <c r="R74" s="42" t="str">
        <f t="shared" si="14"/>
        <v>31111-2901 - VIII. Dirección de Seguridad Pública, Tránsito y Vialidad</v>
      </c>
    </row>
    <row r="75" spans="1:18" s="42" customFormat="1" x14ac:dyDescent="0.2">
      <c r="A75" s="42" t="s">
        <v>340</v>
      </c>
      <c r="B75" s="42" t="s">
        <v>341</v>
      </c>
      <c r="C75" s="42" t="s">
        <v>355</v>
      </c>
      <c r="D75" s="43" t="s">
        <v>201</v>
      </c>
      <c r="E75" s="44">
        <v>0</v>
      </c>
      <c r="F75" s="44">
        <v>1142515.8600000001</v>
      </c>
      <c r="G75" s="44">
        <v>0</v>
      </c>
      <c r="H75" s="45">
        <v>0</v>
      </c>
      <c r="I75" s="45">
        <v>1</v>
      </c>
      <c r="J75" s="64">
        <v>0.124349783643266</v>
      </c>
      <c r="K75" s="45">
        <f t="shared" si="19"/>
        <v>0</v>
      </c>
      <c r="L75" s="45">
        <f t="shared" si="20"/>
        <v>0</v>
      </c>
      <c r="M75" s="45">
        <f t="shared" si="21"/>
        <v>0</v>
      </c>
      <c r="N75" s="45">
        <f t="shared" si="22"/>
        <v>0.124349783643266</v>
      </c>
      <c r="P75" s="42" t="s">
        <v>155</v>
      </c>
      <c r="Q75" s="42" t="b">
        <f t="shared" si="23"/>
        <v>0</v>
      </c>
      <c r="R75" s="42" t="str">
        <f t="shared" si="14"/>
        <v>31111-2601 - VIII. Dirección de Seguridad Pública, Tránsito y Vialidad</v>
      </c>
    </row>
    <row r="76" spans="1:18" s="42" customFormat="1" x14ac:dyDescent="0.2">
      <c r="A76" s="42" t="s">
        <v>174</v>
      </c>
      <c r="B76" s="42" t="s">
        <v>175</v>
      </c>
      <c r="C76" s="42" t="s">
        <v>175</v>
      </c>
      <c r="D76" s="43" t="s">
        <v>194</v>
      </c>
      <c r="E76" s="44">
        <v>500000</v>
      </c>
      <c r="F76" s="44">
        <v>1295161.1499999999</v>
      </c>
      <c r="G76" s="44">
        <v>0</v>
      </c>
      <c r="H76" s="45">
        <v>1</v>
      </c>
      <c r="I76" s="45">
        <v>1</v>
      </c>
      <c r="J76" s="64">
        <v>1</v>
      </c>
      <c r="K76" s="45">
        <f t="shared" si="19"/>
        <v>0</v>
      </c>
      <c r="L76" s="45">
        <f t="shared" si="20"/>
        <v>0</v>
      </c>
      <c r="M76" s="45">
        <f t="shared" si="21"/>
        <v>1</v>
      </c>
      <c r="N76" s="45">
        <f t="shared" si="22"/>
        <v>1</v>
      </c>
      <c r="P76" s="42" t="s">
        <v>157</v>
      </c>
      <c r="Q76" s="42" t="b">
        <f t="shared" si="23"/>
        <v>0</v>
      </c>
      <c r="R76" s="42" t="str">
        <f t="shared" si="14"/>
        <v>31111-3101 - VIII. Dirección de Seguridad Pública, Tránsito y Vialidad</v>
      </c>
    </row>
    <row r="77" spans="1:18" s="42" customFormat="1" x14ac:dyDescent="0.2">
      <c r="A77" s="42" t="s">
        <v>179</v>
      </c>
      <c r="B77" s="42" t="s">
        <v>180</v>
      </c>
      <c r="C77" s="42" t="s">
        <v>259</v>
      </c>
      <c r="D77" s="43" t="s">
        <v>201</v>
      </c>
      <c r="E77" s="44">
        <v>1496719</v>
      </c>
      <c r="F77" s="44">
        <v>0</v>
      </c>
      <c r="G77" s="44">
        <v>0</v>
      </c>
      <c r="H77" s="45">
        <v>1</v>
      </c>
      <c r="I77" s="45">
        <v>0</v>
      </c>
      <c r="J77" s="64">
        <v>0</v>
      </c>
      <c r="K77" s="45">
        <f t="shared" si="19"/>
        <v>0</v>
      </c>
      <c r="L77" s="45">
        <f t="shared" si="20"/>
        <v>0</v>
      </c>
      <c r="M77" s="45">
        <f t="shared" si="21"/>
        <v>0</v>
      </c>
      <c r="N77" s="45">
        <f t="shared" si="22"/>
        <v>0</v>
      </c>
      <c r="P77" s="42" t="s">
        <v>158</v>
      </c>
      <c r="Q77" s="42" t="b">
        <f t="shared" si="23"/>
        <v>0</v>
      </c>
      <c r="R77" s="42" t="str">
        <f>CONCATENATE(D77,$R$2,$C$21)</f>
        <v>31111-2601 - XIV. Dirección de Desarrollo Urbano;</v>
      </c>
    </row>
    <row r="78" spans="1:18" s="42" customFormat="1" x14ac:dyDescent="0.2">
      <c r="A78" s="42" t="s">
        <v>183</v>
      </c>
      <c r="B78" s="42" t="s">
        <v>184</v>
      </c>
      <c r="C78" s="42" t="s">
        <v>276</v>
      </c>
      <c r="D78" s="43" t="s">
        <v>195</v>
      </c>
      <c r="E78" s="44">
        <v>20000</v>
      </c>
      <c r="F78" s="44">
        <v>38507.53</v>
      </c>
      <c r="G78" s="44">
        <v>0</v>
      </c>
      <c r="H78" s="45">
        <v>1</v>
      </c>
      <c r="I78" s="45">
        <v>1</v>
      </c>
      <c r="J78" s="64">
        <v>0.5809149535168836</v>
      </c>
      <c r="K78" s="45">
        <f t="shared" si="19"/>
        <v>0</v>
      </c>
      <c r="L78" s="45">
        <f t="shared" si="20"/>
        <v>0</v>
      </c>
      <c r="M78" s="45">
        <f t="shared" si="21"/>
        <v>0.5809149535168836</v>
      </c>
      <c r="N78" s="45">
        <f t="shared" si="22"/>
        <v>0.5809149535168836</v>
      </c>
      <c r="P78" s="42" t="s">
        <v>159</v>
      </c>
      <c r="Q78" s="42" t="b">
        <f t="shared" si="23"/>
        <v>0</v>
      </c>
      <c r="R78" s="42" t="str">
        <f t="shared" ref="R78:R79" si="24">CONCATENATE(D78,$R$2,$C$15)</f>
        <v>31111-2401 - VIII. Dirección de Seguridad Pública, Tránsito y Vialidad</v>
      </c>
    </row>
    <row r="79" spans="1:18" s="42" customFormat="1" x14ac:dyDescent="0.2">
      <c r="A79" s="42" t="s">
        <v>307</v>
      </c>
      <c r="B79" s="42" t="s">
        <v>342</v>
      </c>
      <c r="C79" s="42" t="s">
        <v>342</v>
      </c>
      <c r="D79" s="43" t="s">
        <v>200</v>
      </c>
      <c r="E79" s="44">
        <v>0</v>
      </c>
      <c r="F79" s="44">
        <v>160000</v>
      </c>
      <c r="G79" s="44">
        <v>0</v>
      </c>
      <c r="H79" s="45">
        <v>0</v>
      </c>
      <c r="I79" s="45">
        <v>1</v>
      </c>
      <c r="J79" s="64">
        <v>0</v>
      </c>
      <c r="K79" s="45">
        <f t="shared" si="19"/>
        <v>0</v>
      </c>
      <c r="L79" s="45">
        <f t="shared" si="20"/>
        <v>0</v>
      </c>
      <c r="M79" s="45">
        <f t="shared" si="21"/>
        <v>0</v>
      </c>
      <c r="N79" s="45">
        <f t="shared" si="22"/>
        <v>0</v>
      </c>
      <c r="P79" s="42" t="s">
        <v>160</v>
      </c>
      <c r="Q79" s="42" t="b">
        <f t="shared" si="23"/>
        <v>0</v>
      </c>
      <c r="R79" s="42" t="str">
        <f t="shared" si="24"/>
        <v>31111-3201 - VIII. Dirección de Seguridad Pública, Tránsito y Vialidad</v>
      </c>
    </row>
    <row r="80" spans="1:18" x14ac:dyDescent="0.2">
      <c r="E80" s="40"/>
      <c r="F80" s="40"/>
      <c r="G80" s="40"/>
      <c r="H80" s="51"/>
    </row>
    <row r="81" spans="1:15" x14ac:dyDescent="0.2">
      <c r="E81" s="40"/>
      <c r="F81" s="40"/>
      <c r="G81" s="40"/>
      <c r="H81" s="51"/>
    </row>
    <row r="82" spans="1:15" x14ac:dyDescent="0.2">
      <c r="E82" s="40"/>
      <c r="F82" s="40"/>
      <c r="G82" s="40"/>
      <c r="H82" s="51"/>
    </row>
    <row r="85" spans="1:15" s="25" customFormat="1" x14ac:dyDescent="0.2">
      <c r="B85" s="31"/>
      <c r="C85" s="31"/>
      <c r="E85" s="31"/>
      <c r="F85" s="31"/>
      <c r="G85" s="31"/>
      <c r="H85" s="52"/>
      <c r="I85" s="50"/>
      <c r="J85" s="61"/>
      <c r="K85" s="32"/>
      <c r="L85" s="32"/>
      <c r="M85" s="32"/>
      <c r="N85" s="33"/>
      <c r="O85" s="26"/>
    </row>
    <row r="86" spans="1:15" s="34" customFormat="1" ht="23.25" customHeight="1" x14ac:dyDescent="0.35">
      <c r="B86" s="66" t="s">
        <v>41</v>
      </c>
      <c r="C86" s="66"/>
      <c r="D86" s="66" t="s">
        <v>42</v>
      </c>
      <c r="E86" s="66"/>
      <c r="F86" s="66"/>
      <c r="G86" s="66"/>
      <c r="H86" s="66"/>
      <c r="I86" s="66"/>
      <c r="J86" s="66" t="s">
        <v>43</v>
      </c>
      <c r="K86" s="66"/>
      <c r="L86" s="66"/>
      <c r="M86" s="66"/>
      <c r="N86" s="35"/>
      <c r="O86" s="36"/>
    </row>
    <row r="87" spans="1:15" s="37" customFormat="1" ht="23.25" customHeight="1" x14ac:dyDescent="0.35">
      <c r="B87" s="67" t="s">
        <v>44</v>
      </c>
      <c r="C87" s="67"/>
      <c r="D87" s="67" t="s">
        <v>45</v>
      </c>
      <c r="E87" s="67"/>
      <c r="F87" s="67"/>
      <c r="G87" s="67"/>
      <c r="H87" s="67"/>
      <c r="I87" s="67"/>
      <c r="J87" s="67" t="s">
        <v>46</v>
      </c>
      <c r="K87" s="67"/>
      <c r="L87" s="67"/>
      <c r="M87" s="67"/>
      <c r="N87" s="38"/>
      <c r="O87" s="39"/>
    </row>
    <row r="90" spans="1:15" x14ac:dyDescent="0.2">
      <c r="A90" s="23"/>
      <c r="B90" s="24"/>
      <c r="C90" s="24"/>
      <c r="D90" s="24"/>
      <c r="E90" s="24"/>
      <c r="F90" s="24"/>
      <c r="G90" s="24"/>
      <c r="H90" s="53"/>
      <c r="I90" s="62"/>
      <c r="J90" s="62"/>
      <c r="K90" s="24"/>
      <c r="L90" s="24"/>
      <c r="M90" s="24"/>
      <c r="N90" s="24"/>
    </row>
    <row r="92" spans="1:15" x14ac:dyDescent="0.2">
      <c r="E92" s="4">
        <f>SUBTOTAL(9,E8:E83)</f>
        <v>464299736.18999994</v>
      </c>
      <c r="F92" s="4">
        <f>SUBTOTAL(9,F8:F83)</f>
        <v>475470541.79999989</v>
      </c>
      <c r="G92" s="4">
        <f>SUBTOTAL(9,G8:G83)</f>
        <v>41484938.300000004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8:N89"/>
  <mergeCells count="7">
    <mergeCell ref="A6:N6"/>
    <mergeCell ref="B86:C86"/>
    <mergeCell ref="D86:I86"/>
    <mergeCell ref="J86:M86"/>
    <mergeCell ref="B87:C87"/>
    <mergeCell ref="D87:I87"/>
    <mergeCell ref="J87:M87"/>
  </mergeCells>
  <dataValidations count="1">
    <dataValidation allowBlank="1" showErrorMessage="1" prompt="Clave asignada al programa/proyecto" sqref="A7:A8"/>
  </dataValidations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47</v>
      </c>
      <c r="B5" t="s">
        <v>175</v>
      </c>
      <c r="F5" t="s">
        <v>47</v>
      </c>
      <c r="G5" t="b">
        <f>EXACT(A5,F5)</f>
        <v>1</v>
      </c>
    </row>
    <row r="6" spans="1:7" x14ac:dyDescent="0.2">
      <c r="A6" t="s">
        <v>48</v>
      </c>
      <c r="B6" t="s">
        <v>262</v>
      </c>
      <c r="F6" t="s">
        <v>48</v>
      </c>
      <c r="G6" t="b">
        <f t="shared" ref="G6:G69" si="0">EXACT(A6,F6)</f>
        <v>1</v>
      </c>
    </row>
    <row r="7" spans="1:7" x14ac:dyDescent="0.2">
      <c r="A7" t="s">
        <v>49</v>
      </c>
      <c r="B7" t="s">
        <v>50</v>
      </c>
      <c r="F7" t="s">
        <v>49</v>
      </c>
      <c r="G7" t="b">
        <f t="shared" si="0"/>
        <v>1</v>
      </c>
    </row>
    <row r="8" spans="1:7" x14ac:dyDescent="0.2">
      <c r="A8" t="s">
        <v>51</v>
      </c>
      <c r="B8" t="s">
        <v>222</v>
      </c>
      <c r="F8" t="s">
        <v>51</v>
      </c>
      <c r="G8" t="b">
        <f t="shared" si="0"/>
        <v>1</v>
      </c>
    </row>
    <row r="9" spans="1:7" x14ac:dyDescent="0.2">
      <c r="A9" t="s">
        <v>53</v>
      </c>
      <c r="B9" t="s">
        <v>54</v>
      </c>
      <c r="F9" t="s">
        <v>53</v>
      </c>
      <c r="G9" t="b">
        <f t="shared" si="0"/>
        <v>1</v>
      </c>
    </row>
    <row r="10" spans="1:7" x14ac:dyDescent="0.2">
      <c r="A10" t="s">
        <v>55</v>
      </c>
      <c r="B10" t="s">
        <v>56</v>
      </c>
      <c r="F10" t="s">
        <v>55</v>
      </c>
      <c r="G10" t="b">
        <f t="shared" si="0"/>
        <v>1</v>
      </c>
    </row>
    <row r="11" spans="1:7" x14ac:dyDescent="0.2">
      <c r="A11" t="s">
        <v>57</v>
      </c>
      <c r="B11" t="s">
        <v>223</v>
      </c>
      <c r="F11" t="s">
        <v>57</v>
      </c>
      <c r="G11" t="b">
        <f t="shared" si="0"/>
        <v>1</v>
      </c>
    </row>
    <row r="12" spans="1:7" x14ac:dyDescent="0.2">
      <c r="A12" t="s">
        <v>59</v>
      </c>
      <c r="B12" t="s">
        <v>224</v>
      </c>
      <c r="F12" t="s">
        <v>59</v>
      </c>
      <c r="G12" t="b">
        <f t="shared" si="0"/>
        <v>1</v>
      </c>
    </row>
    <row r="13" spans="1:7" x14ac:dyDescent="0.2">
      <c r="A13" t="s">
        <v>61</v>
      </c>
      <c r="B13" t="s">
        <v>225</v>
      </c>
      <c r="F13" t="s">
        <v>61</v>
      </c>
      <c r="G13" t="b">
        <f t="shared" si="0"/>
        <v>1</v>
      </c>
    </row>
    <row r="14" spans="1:7" x14ac:dyDescent="0.2">
      <c r="A14" t="s">
        <v>63</v>
      </c>
      <c r="B14" t="s">
        <v>226</v>
      </c>
      <c r="F14" t="s">
        <v>63</v>
      </c>
      <c r="G14" t="b">
        <f t="shared" si="0"/>
        <v>1</v>
      </c>
    </row>
    <row r="15" spans="1:7" x14ac:dyDescent="0.2">
      <c r="A15" t="s">
        <v>65</v>
      </c>
      <c r="B15" t="s">
        <v>227</v>
      </c>
      <c r="F15" t="s">
        <v>65</v>
      </c>
      <c r="G15" t="b">
        <f t="shared" si="0"/>
        <v>1</v>
      </c>
    </row>
    <row r="16" spans="1:7" x14ac:dyDescent="0.2">
      <c r="A16" t="s">
        <v>67</v>
      </c>
      <c r="B16" t="s">
        <v>228</v>
      </c>
      <c r="F16" t="s">
        <v>67</v>
      </c>
      <c r="G16" t="b">
        <f t="shared" si="0"/>
        <v>1</v>
      </c>
    </row>
    <row r="17" spans="1:7" x14ac:dyDescent="0.2">
      <c r="A17" t="s">
        <v>69</v>
      </c>
      <c r="B17" t="s">
        <v>229</v>
      </c>
      <c r="F17" t="s">
        <v>69</v>
      </c>
      <c r="G17" t="b">
        <f t="shared" si="0"/>
        <v>1</v>
      </c>
    </row>
    <row r="18" spans="1:7" x14ac:dyDescent="0.2">
      <c r="A18" t="s">
        <v>71</v>
      </c>
      <c r="B18" t="s">
        <v>230</v>
      </c>
      <c r="F18" t="s">
        <v>71</v>
      </c>
      <c r="G18" t="b">
        <f t="shared" si="0"/>
        <v>1</v>
      </c>
    </row>
    <row r="19" spans="1:7" x14ac:dyDescent="0.2">
      <c r="A19" t="s">
        <v>73</v>
      </c>
      <c r="B19" t="s">
        <v>231</v>
      </c>
      <c r="F19" t="s">
        <v>73</v>
      </c>
      <c r="G19" t="b">
        <f t="shared" si="0"/>
        <v>1</v>
      </c>
    </row>
    <row r="20" spans="1:7" x14ac:dyDescent="0.2">
      <c r="A20" t="s">
        <v>75</v>
      </c>
      <c r="B20" t="s">
        <v>232</v>
      </c>
      <c r="F20" t="s">
        <v>75</v>
      </c>
      <c r="G20" t="b">
        <f t="shared" si="0"/>
        <v>1</v>
      </c>
    </row>
    <row r="21" spans="1:7" x14ac:dyDescent="0.2">
      <c r="A21" t="s">
        <v>77</v>
      </c>
      <c r="B21" t="s">
        <v>233</v>
      </c>
      <c r="F21" t="s">
        <v>77</v>
      </c>
      <c r="G21" t="b">
        <f t="shared" si="0"/>
        <v>1</v>
      </c>
    </row>
    <row r="22" spans="1:7" x14ac:dyDescent="0.2">
      <c r="A22" t="s">
        <v>79</v>
      </c>
      <c r="B22" t="s">
        <v>234</v>
      </c>
      <c r="F22" t="s">
        <v>79</v>
      </c>
      <c r="G22" t="b">
        <f t="shared" si="0"/>
        <v>1</v>
      </c>
    </row>
    <row r="23" spans="1:7" x14ac:dyDescent="0.2">
      <c r="A23" t="s">
        <v>81</v>
      </c>
      <c r="B23" t="s">
        <v>235</v>
      </c>
      <c r="F23" t="s">
        <v>81</v>
      </c>
      <c r="G23" t="b">
        <f t="shared" si="0"/>
        <v>1</v>
      </c>
    </row>
    <row r="24" spans="1:7" x14ac:dyDescent="0.2">
      <c r="A24" t="s">
        <v>83</v>
      </c>
      <c r="B24" t="s">
        <v>236</v>
      </c>
      <c r="F24" t="s">
        <v>83</v>
      </c>
      <c r="G24" t="b">
        <f t="shared" si="0"/>
        <v>1</v>
      </c>
    </row>
    <row r="25" spans="1:7" x14ac:dyDescent="0.2">
      <c r="A25" t="s">
        <v>85</v>
      </c>
      <c r="B25" t="s">
        <v>237</v>
      </c>
      <c r="F25" t="s">
        <v>85</v>
      </c>
      <c r="G25" t="b">
        <f t="shared" si="0"/>
        <v>1</v>
      </c>
    </row>
    <row r="26" spans="1:7" x14ac:dyDescent="0.2">
      <c r="A26" t="s">
        <v>87</v>
      </c>
      <c r="B26" t="s">
        <v>238</v>
      </c>
      <c r="F26" t="s">
        <v>87</v>
      </c>
      <c r="G26" t="b">
        <f t="shared" si="0"/>
        <v>1</v>
      </c>
    </row>
    <row r="27" spans="1:7" x14ac:dyDescent="0.2">
      <c r="A27" t="s">
        <v>89</v>
      </c>
      <c r="B27" t="s">
        <v>239</v>
      </c>
      <c r="F27" t="s">
        <v>89</v>
      </c>
      <c r="G27" t="b">
        <f t="shared" si="0"/>
        <v>1</v>
      </c>
    </row>
    <row r="28" spans="1:7" x14ac:dyDescent="0.2">
      <c r="A28" t="s">
        <v>91</v>
      </c>
      <c r="B28" t="s">
        <v>92</v>
      </c>
      <c r="F28" t="s">
        <v>91</v>
      </c>
      <c r="G28" t="b">
        <f t="shared" si="0"/>
        <v>1</v>
      </c>
    </row>
    <row r="29" spans="1:7" x14ac:dyDescent="0.2">
      <c r="A29" t="s">
        <v>93</v>
      </c>
      <c r="B29" t="s">
        <v>240</v>
      </c>
      <c r="F29" t="s">
        <v>93</v>
      </c>
      <c r="G29" t="b">
        <f t="shared" si="0"/>
        <v>1</v>
      </c>
    </row>
    <row r="30" spans="1:7" x14ac:dyDescent="0.2">
      <c r="A30" t="s">
        <v>95</v>
      </c>
      <c r="B30" t="s">
        <v>241</v>
      </c>
      <c r="F30" t="s">
        <v>95</v>
      </c>
      <c r="G30" t="b">
        <f t="shared" si="0"/>
        <v>1</v>
      </c>
    </row>
    <row r="31" spans="1:7" x14ac:dyDescent="0.2">
      <c r="A31" t="s">
        <v>97</v>
      </c>
      <c r="B31" t="s">
        <v>242</v>
      </c>
      <c r="F31" t="s">
        <v>97</v>
      </c>
      <c r="G31" t="b">
        <f t="shared" si="0"/>
        <v>1</v>
      </c>
    </row>
    <row r="32" spans="1:7" x14ac:dyDescent="0.2">
      <c r="A32" t="s">
        <v>99</v>
      </c>
      <c r="B32" t="s">
        <v>243</v>
      </c>
      <c r="F32" t="s">
        <v>99</v>
      </c>
      <c r="G32" t="b">
        <f t="shared" si="0"/>
        <v>1</v>
      </c>
    </row>
    <row r="33" spans="1:7" x14ac:dyDescent="0.2">
      <c r="A33" t="s">
        <v>101</v>
      </c>
      <c r="B33" t="s">
        <v>102</v>
      </c>
      <c r="F33" t="s">
        <v>101</v>
      </c>
      <c r="G33" t="b">
        <f t="shared" si="0"/>
        <v>1</v>
      </c>
    </row>
    <row r="34" spans="1:7" x14ac:dyDescent="0.2">
      <c r="A34" t="s">
        <v>103</v>
      </c>
      <c r="B34" t="s">
        <v>105</v>
      </c>
      <c r="F34" t="s">
        <v>103</v>
      </c>
      <c r="G34" t="b">
        <f t="shared" si="0"/>
        <v>1</v>
      </c>
    </row>
    <row r="35" spans="1:7" x14ac:dyDescent="0.2">
      <c r="A35" t="s">
        <v>104</v>
      </c>
      <c r="B35" t="s">
        <v>118</v>
      </c>
      <c r="F35" t="s">
        <v>104</v>
      </c>
      <c r="G35" t="b">
        <f t="shared" si="0"/>
        <v>1</v>
      </c>
    </row>
    <row r="36" spans="1:7" x14ac:dyDescent="0.2">
      <c r="A36" t="s">
        <v>106</v>
      </c>
      <c r="B36" t="s">
        <v>244</v>
      </c>
      <c r="F36" t="s">
        <v>106</v>
      </c>
      <c r="G36" t="b">
        <f t="shared" si="0"/>
        <v>1</v>
      </c>
    </row>
    <row r="37" spans="1:7" x14ac:dyDescent="0.2">
      <c r="A37" t="s">
        <v>107</v>
      </c>
      <c r="B37" t="s">
        <v>245</v>
      </c>
      <c r="F37" t="s">
        <v>107</v>
      </c>
      <c r="G37" t="b">
        <f t="shared" si="0"/>
        <v>1</v>
      </c>
    </row>
    <row r="38" spans="1:7" x14ac:dyDescent="0.2">
      <c r="A38" t="s">
        <v>108</v>
      </c>
      <c r="B38" t="s">
        <v>246</v>
      </c>
      <c r="F38" t="s">
        <v>108</v>
      </c>
      <c r="G38" t="b">
        <f t="shared" si="0"/>
        <v>1</v>
      </c>
    </row>
    <row r="39" spans="1:7" x14ac:dyDescent="0.2">
      <c r="A39" t="s">
        <v>109</v>
      </c>
      <c r="B39" t="s">
        <v>248</v>
      </c>
      <c r="F39" t="s">
        <v>109</v>
      </c>
      <c r="G39" t="b">
        <f t="shared" si="0"/>
        <v>1</v>
      </c>
    </row>
    <row r="40" spans="1:7" x14ac:dyDescent="0.2">
      <c r="A40" t="s">
        <v>110</v>
      </c>
      <c r="B40" t="s">
        <v>263</v>
      </c>
      <c r="F40" t="s">
        <v>110</v>
      </c>
      <c r="G40" t="b">
        <f t="shared" si="0"/>
        <v>1</v>
      </c>
    </row>
    <row r="41" spans="1:7" x14ac:dyDescent="0.2">
      <c r="A41" t="s">
        <v>111</v>
      </c>
      <c r="B41" t="s">
        <v>264</v>
      </c>
      <c r="F41" t="s">
        <v>111</v>
      </c>
      <c r="G41" t="b">
        <f t="shared" si="0"/>
        <v>1</v>
      </c>
    </row>
    <row r="42" spans="1:7" x14ac:dyDescent="0.2">
      <c r="A42" t="s">
        <v>112</v>
      </c>
      <c r="B42" t="s">
        <v>251</v>
      </c>
      <c r="F42" t="s">
        <v>112</v>
      </c>
      <c r="G42" t="b">
        <f t="shared" si="0"/>
        <v>1</v>
      </c>
    </row>
    <row r="43" spans="1:7" x14ac:dyDescent="0.2">
      <c r="A43" t="s">
        <v>113</v>
      </c>
      <c r="B43" t="s">
        <v>265</v>
      </c>
      <c r="F43" t="s">
        <v>113</v>
      </c>
      <c r="G43" t="b">
        <f t="shared" si="0"/>
        <v>1</v>
      </c>
    </row>
    <row r="44" spans="1:7" x14ac:dyDescent="0.2">
      <c r="A44" t="s">
        <v>114</v>
      </c>
      <c r="B44" t="s">
        <v>266</v>
      </c>
      <c r="F44" t="s">
        <v>114</v>
      </c>
      <c r="G44" t="b">
        <f t="shared" si="0"/>
        <v>1</v>
      </c>
    </row>
    <row r="45" spans="1:7" x14ac:dyDescent="0.2">
      <c r="A45" t="s">
        <v>115</v>
      </c>
      <c r="B45" t="s">
        <v>267</v>
      </c>
      <c r="F45" t="s">
        <v>115</v>
      </c>
      <c r="G45" t="b">
        <f t="shared" si="0"/>
        <v>1</v>
      </c>
    </row>
    <row r="46" spans="1:7" x14ac:dyDescent="0.2">
      <c r="A46" t="s">
        <v>116</v>
      </c>
      <c r="B46" t="s">
        <v>268</v>
      </c>
      <c r="F46" t="s">
        <v>116</v>
      </c>
      <c r="G46" t="b">
        <f t="shared" si="0"/>
        <v>1</v>
      </c>
    </row>
    <row r="47" spans="1:7" x14ac:dyDescent="0.2">
      <c r="A47" t="s">
        <v>117</v>
      </c>
      <c r="B47" t="s">
        <v>118</v>
      </c>
      <c r="F47" t="s">
        <v>117</v>
      </c>
      <c r="G47" t="b">
        <f t="shared" si="0"/>
        <v>1</v>
      </c>
    </row>
    <row r="48" spans="1:7" x14ac:dyDescent="0.2">
      <c r="A48" t="s">
        <v>119</v>
      </c>
      <c r="B48" t="s">
        <v>105</v>
      </c>
      <c r="F48" t="s">
        <v>119</v>
      </c>
      <c r="G48" t="b">
        <f t="shared" si="0"/>
        <v>1</v>
      </c>
    </row>
    <row r="49" spans="1:7" x14ac:dyDescent="0.2">
      <c r="A49" t="s">
        <v>120</v>
      </c>
      <c r="B49" t="s">
        <v>244</v>
      </c>
      <c r="F49" t="s">
        <v>120</v>
      </c>
      <c r="G49" t="b">
        <f t="shared" si="0"/>
        <v>1</v>
      </c>
    </row>
    <row r="50" spans="1:7" x14ac:dyDescent="0.2">
      <c r="A50" t="s">
        <v>122</v>
      </c>
      <c r="B50" t="s">
        <v>245</v>
      </c>
      <c r="F50" t="s">
        <v>122</v>
      </c>
      <c r="G50" t="b">
        <f t="shared" si="0"/>
        <v>1</v>
      </c>
    </row>
    <row r="51" spans="1:7" x14ac:dyDescent="0.2">
      <c r="A51" t="s">
        <v>124</v>
      </c>
      <c r="B51" t="s">
        <v>246</v>
      </c>
      <c r="F51" t="s">
        <v>124</v>
      </c>
      <c r="G51" t="b">
        <f t="shared" si="0"/>
        <v>1</v>
      </c>
    </row>
    <row r="52" spans="1:7" x14ac:dyDescent="0.2">
      <c r="A52" t="s">
        <v>126</v>
      </c>
      <c r="B52" t="s">
        <v>247</v>
      </c>
      <c r="F52" t="s">
        <v>126</v>
      </c>
      <c r="G52" t="b">
        <f t="shared" si="0"/>
        <v>1</v>
      </c>
    </row>
    <row r="53" spans="1:7" x14ac:dyDescent="0.2">
      <c r="A53" t="s">
        <v>128</v>
      </c>
      <c r="B53" t="s">
        <v>248</v>
      </c>
      <c r="F53" t="s">
        <v>128</v>
      </c>
      <c r="G53" t="b">
        <f t="shared" si="0"/>
        <v>1</v>
      </c>
    </row>
    <row r="54" spans="1:7" x14ac:dyDescent="0.2">
      <c r="A54" t="s">
        <v>130</v>
      </c>
      <c r="B54" t="s">
        <v>249</v>
      </c>
      <c r="F54" t="s">
        <v>130</v>
      </c>
      <c r="G54" t="b">
        <f t="shared" si="0"/>
        <v>1</v>
      </c>
    </row>
    <row r="55" spans="1:7" x14ac:dyDescent="0.2">
      <c r="A55" t="s">
        <v>131</v>
      </c>
      <c r="B55" t="s">
        <v>132</v>
      </c>
      <c r="F55" t="s">
        <v>131</v>
      </c>
      <c r="G55" t="b">
        <f t="shared" si="0"/>
        <v>1</v>
      </c>
    </row>
    <row r="56" spans="1:7" x14ac:dyDescent="0.2">
      <c r="A56" t="s">
        <v>133</v>
      </c>
      <c r="B56" t="s">
        <v>250</v>
      </c>
      <c r="F56" t="s">
        <v>133</v>
      </c>
      <c r="G56" t="b">
        <f t="shared" si="0"/>
        <v>1</v>
      </c>
    </row>
    <row r="57" spans="1:7" x14ac:dyDescent="0.2">
      <c r="A57" t="s">
        <v>134</v>
      </c>
      <c r="B57" t="s">
        <v>251</v>
      </c>
      <c r="F57" t="s">
        <v>134</v>
      </c>
      <c r="G57" t="b">
        <f t="shared" si="0"/>
        <v>1</v>
      </c>
    </row>
    <row r="58" spans="1:7" x14ac:dyDescent="0.2">
      <c r="A58" t="s">
        <v>135</v>
      </c>
      <c r="B58" t="s">
        <v>252</v>
      </c>
      <c r="F58" t="s">
        <v>135</v>
      </c>
      <c r="G58" t="b">
        <f t="shared" si="0"/>
        <v>1</v>
      </c>
    </row>
    <row r="59" spans="1:7" x14ac:dyDescent="0.2">
      <c r="A59" t="s">
        <v>137</v>
      </c>
      <c r="B59" t="s">
        <v>253</v>
      </c>
      <c r="F59" t="s">
        <v>137</v>
      </c>
      <c r="G59" t="b">
        <f t="shared" si="0"/>
        <v>1</v>
      </c>
    </row>
    <row r="60" spans="1:7" x14ac:dyDescent="0.2">
      <c r="A60" t="s">
        <v>138</v>
      </c>
      <c r="B60" t="s">
        <v>139</v>
      </c>
      <c r="F60" t="s">
        <v>138</v>
      </c>
      <c r="G60" t="b">
        <f t="shared" si="0"/>
        <v>1</v>
      </c>
    </row>
    <row r="61" spans="1:7" x14ac:dyDescent="0.2">
      <c r="A61" t="s">
        <v>140</v>
      </c>
      <c r="B61" t="s">
        <v>254</v>
      </c>
      <c r="F61" t="s">
        <v>140</v>
      </c>
      <c r="G61" t="b">
        <f t="shared" si="0"/>
        <v>1</v>
      </c>
    </row>
    <row r="62" spans="1:7" x14ac:dyDescent="0.2">
      <c r="A62" t="s">
        <v>141</v>
      </c>
      <c r="B62" t="s">
        <v>255</v>
      </c>
      <c r="F62" t="s">
        <v>141</v>
      </c>
      <c r="G62" t="b">
        <f t="shared" si="0"/>
        <v>1</v>
      </c>
    </row>
    <row r="63" spans="1:7" x14ac:dyDescent="0.2">
      <c r="A63" t="s">
        <v>142</v>
      </c>
      <c r="B63" t="s">
        <v>256</v>
      </c>
      <c r="F63" t="s">
        <v>142</v>
      </c>
      <c r="G63" t="b">
        <f t="shared" si="0"/>
        <v>1</v>
      </c>
    </row>
    <row r="64" spans="1:7" x14ac:dyDescent="0.2">
      <c r="A64" t="s">
        <v>143</v>
      </c>
      <c r="B64" t="s">
        <v>257</v>
      </c>
      <c r="F64" t="s">
        <v>143</v>
      </c>
      <c r="G64" t="b">
        <f t="shared" si="0"/>
        <v>1</v>
      </c>
    </row>
    <row r="65" spans="1:7" x14ac:dyDescent="0.2">
      <c r="A65" t="s">
        <v>144</v>
      </c>
      <c r="B65" t="s">
        <v>269</v>
      </c>
      <c r="F65" t="s">
        <v>144</v>
      </c>
      <c r="G65" t="b">
        <f t="shared" si="0"/>
        <v>1</v>
      </c>
    </row>
    <row r="66" spans="1:7" x14ac:dyDescent="0.2">
      <c r="A66" t="s">
        <v>146</v>
      </c>
      <c r="B66" t="s">
        <v>270</v>
      </c>
      <c r="F66" t="s">
        <v>146</v>
      </c>
      <c r="G66" t="b">
        <f t="shared" si="0"/>
        <v>1</v>
      </c>
    </row>
    <row r="67" spans="1:7" x14ac:dyDescent="0.2">
      <c r="A67" t="s">
        <v>148</v>
      </c>
      <c r="B67" t="s">
        <v>271</v>
      </c>
      <c r="F67" t="s">
        <v>148</v>
      </c>
      <c r="G67" t="b">
        <f t="shared" si="0"/>
        <v>1</v>
      </c>
    </row>
    <row r="68" spans="1:7" x14ac:dyDescent="0.2">
      <c r="A68" t="s">
        <v>150</v>
      </c>
      <c r="B68" t="s">
        <v>272</v>
      </c>
      <c r="F68" t="s">
        <v>150</v>
      </c>
      <c r="G68" t="b">
        <f t="shared" si="0"/>
        <v>1</v>
      </c>
    </row>
    <row r="69" spans="1:7" x14ac:dyDescent="0.2">
      <c r="A69" t="s">
        <v>152</v>
      </c>
      <c r="B69" t="s">
        <v>273</v>
      </c>
      <c r="F69" t="s">
        <v>152</v>
      </c>
      <c r="G69" t="b">
        <f t="shared" si="0"/>
        <v>1</v>
      </c>
    </row>
    <row r="70" spans="1:7" x14ac:dyDescent="0.2">
      <c r="A70" t="s">
        <v>154</v>
      </c>
      <c r="B70" t="s">
        <v>274</v>
      </c>
      <c r="F70" t="s">
        <v>154</v>
      </c>
      <c r="G70" t="b">
        <f t="shared" ref="G70:G96" si="1">EXACT(A70,F70)</f>
        <v>1</v>
      </c>
    </row>
    <row r="71" spans="1:7" x14ac:dyDescent="0.2">
      <c r="A71" t="s">
        <v>155</v>
      </c>
      <c r="B71" t="s">
        <v>156</v>
      </c>
      <c r="F71" t="s">
        <v>155</v>
      </c>
      <c r="G71" t="b">
        <f t="shared" si="1"/>
        <v>1</v>
      </c>
    </row>
    <row r="72" spans="1:7" x14ac:dyDescent="0.2">
      <c r="A72" t="s">
        <v>157</v>
      </c>
      <c r="B72" t="s">
        <v>275</v>
      </c>
      <c r="F72" t="s">
        <v>157</v>
      </c>
      <c r="G72" t="b">
        <f t="shared" si="1"/>
        <v>1</v>
      </c>
    </row>
    <row r="73" spans="1:7" x14ac:dyDescent="0.2">
      <c r="A73" t="s">
        <v>158</v>
      </c>
      <c r="B73" t="s">
        <v>279</v>
      </c>
      <c r="F73" t="s">
        <v>158</v>
      </c>
      <c r="G73" t="b">
        <f t="shared" si="1"/>
        <v>1</v>
      </c>
    </row>
    <row r="74" spans="1:7" x14ac:dyDescent="0.2">
      <c r="A74" t="s">
        <v>159</v>
      </c>
      <c r="B74" t="s">
        <v>280</v>
      </c>
      <c r="F74" t="s">
        <v>159</v>
      </c>
      <c r="G74" t="b">
        <f t="shared" si="1"/>
        <v>1</v>
      </c>
    </row>
    <row r="75" spans="1:7" x14ac:dyDescent="0.2">
      <c r="A75" t="s">
        <v>160</v>
      </c>
      <c r="B75" t="s">
        <v>286</v>
      </c>
      <c r="F75" t="s">
        <v>160</v>
      </c>
      <c r="G75" t="b">
        <f t="shared" si="1"/>
        <v>1</v>
      </c>
    </row>
    <row r="76" spans="1:7" x14ac:dyDescent="0.2">
      <c r="A76" t="s">
        <v>162</v>
      </c>
      <c r="B76" t="s">
        <v>287</v>
      </c>
      <c r="F76" t="s">
        <v>162</v>
      </c>
      <c r="G76" t="b">
        <f t="shared" si="1"/>
        <v>1</v>
      </c>
    </row>
    <row r="77" spans="1:7" x14ac:dyDescent="0.2">
      <c r="A77" t="s">
        <v>164</v>
      </c>
      <c r="B77" t="s">
        <v>288</v>
      </c>
      <c r="F77" t="s">
        <v>164</v>
      </c>
      <c r="G77" t="b">
        <f t="shared" si="1"/>
        <v>1</v>
      </c>
    </row>
    <row r="78" spans="1:7" x14ac:dyDescent="0.2">
      <c r="A78" t="s">
        <v>166</v>
      </c>
      <c r="B78" t="s">
        <v>289</v>
      </c>
      <c r="F78" t="s">
        <v>166</v>
      </c>
      <c r="G78" t="b">
        <f t="shared" si="1"/>
        <v>1</v>
      </c>
    </row>
    <row r="79" spans="1:7" x14ac:dyDescent="0.2">
      <c r="A79" t="s">
        <v>168</v>
      </c>
      <c r="B79" t="s">
        <v>290</v>
      </c>
      <c r="F79" t="s">
        <v>168</v>
      </c>
      <c r="G79" t="b">
        <f t="shared" si="1"/>
        <v>1</v>
      </c>
    </row>
    <row r="80" spans="1:7" x14ac:dyDescent="0.2">
      <c r="A80" t="s">
        <v>170</v>
      </c>
      <c r="B80" t="s">
        <v>291</v>
      </c>
      <c r="F80" t="s">
        <v>170</v>
      </c>
      <c r="G80" t="b">
        <f t="shared" si="1"/>
        <v>1</v>
      </c>
    </row>
    <row r="81" spans="1:7" x14ac:dyDescent="0.2">
      <c r="A81" t="s">
        <v>172</v>
      </c>
      <c r="B81" t="s">
        <v>173</v>
      </c>
      <c r="F81" t="s">
        <v>172</v>
      </c>
      <c r="G81" t="b">
        <f t="shared" si="1"/>
        <v>1</v>
      </c>
    </row>
    <row r="82" spans="1:7" x14ac:dyDescent="0.2">
      <c r="A82" t="s">
        <v>174</v>
      </c>
      <c r="B82" t="s">
        <v>175</v>
      </c>
      <c r="F82" t="s">
        <v>174</v>
      </c>
      <c r="G82" t="b">
        <f t="shared" si="1"/>
        <v>1</v>
      </c>
    </row>
    <row r="83" spans="1:7" x14ac:dyDescent="0.2">
      <c r="A83" t="s">
        <v>176</v>
      </c>
      <c r="B83" t="s">
        <v>177</v>
      </c>
      <c r="F83" t="s">
        <v>176</v>
      </c>
      <c r="G83" t="b">
        <f t="shared" si="1"/>
        <v>1</v>
      </c>
    </row>
    <row r="84" spans="1:7" x14ac:dyDescent="0.2">
      <c r="A84" t="s">
        <v>178</v>
      </c>
      <c r="B84" t="s">
        <v>258</v>
      </c>
      <c r="F84" t="s">
        <v>178</v>
      </c>
      <c r="G84" t="b">
        <f t="shared" si="1"/>
        <v>1</v>
      </c>
    </row>
    <row r="85" spans="1:7" x14ac:dyDescent="0.2">
      <c r="A85" t="s">
        <v>179</v>
      </c>
      <c r="B85" t="s">
        <v>259</v>
      </c>
      <c r="F85" t="s">
        <v>179</v>
      </c>
      <c r="G85" t="b">
        <f t="shared" si="1"/>
        <v>1</v>
      </c>
    </row>
    <row r="86" spans="1:7" x14ac:dyDescent="0.2">
      <c r="A86" t="s">
        <v>181</v>
      </c>
      <c r="B86" t="s">
        <v>260</v>
      </c>
      <c r="F86" t="s">
        <v>181</v>
      </c>
      <c r="G86" t="b">
        <f t="shared" si="1"/>
        <v>1</v>
      </c>
    </row>
    <row r="87" spans="1:7" x14ac:dyDescent="0.2">
      <c r="A87" t="s">
        <v>182</v>
      </c>
      <c r="B87" t="s">
        <v>261</v>
      </c>
      <c r="F87" t="s">
        <v>182</v>
      </c>
      <c r="G87" t="b">
        <f t="shared" si="1"/>
        <v>1</v>
      </c>
    </row>
    <row r="88" spans="1:7" x14ac:dyDescent="0.2">
      <c r="A88" t="s">
        <v>183</v>
      </c>
      <c r="B88" t="s">
        <v>276</v>
      </c>
      <c r="F88" t="s">
        <v>183</v>
      </c>
      <c r="G88" t="b">
        <f t="shared" si="1"/>
        <v>1</v>
      </c>
    </row>
    <row r="89" spans="1:7" x14ac:dyDescent="0.2">
      <c r="A89" t="s">
        <v>185</v>
      </c>
      <c r="B89" t="s">
        <v>277</v>
      </c>
      <c r="F89" t="s">
        <v>185</v>
      </c>
      <c r="G89" t="b">
        <f t="shared" si="1"/>
        <v>1</v>
      </c>
    </row>
    <row r="90" spans="1:7" x14ac:dyDescent="0.2">
      <c r="A90" t="s">
        <v>186</v>
      </c>
      <c r="B90" t="s">
        <v>278</v>
      </c>
      <c r="F90" t="s">
        <v>186</v>
      </c>
      <c r="G90" t="b">
        <f t="shared" si="1"/>
        <v>1</v>
      </c>
    </row>
    <row r="91" spans="1:7" x14ac:dyDescent="0.2">
      <c r="A91" t="s">
        <v>187</v>
      </c>
      <c r="B91" t="s">
        <v>188</v>
      </c>
      <c r="F91" t="s">
        <v>187</v>
      </c>
      <c r="G91" t="b">
        <f t="shared" si="1"/>
        <v>1</v>
      </c>
    </row>
    <row r="92" spans="1:7" x14ac:dyDescent="0.2">
      <c r="A92" t="s">
        <v>189</v>
      </c>
      <c r="B92" t="s">
        <v>281</v>
      </c>
      <c r="F92" t="s">
        <v>189</v>
      </c>
      <c r="G92" t="b">
        <f t="shared" si="1"/>
        <v>1</v>
      </c>
    </row>
    <row r="93" spans="1:7" x14ac:dyDescent="0.2">
      <c r="A93" t="s">
        <v>190</v>
      </c>
      <c r="B93" t="s">
        <v>282</v>
      </c>
      <c r="F93" t="s">
        <v>190</v>
      </c>
      <c r="G93" t="b">
        <f t="shared" si="1"/>
        <v>1</v>
      </c>
    </row>
    <row r="94" spans="1:7" x14ac:dyDescent="0.2">
      <c r="A94" t="s">
        <v>191</v>
      </c>
      <c r="B94" t="s">
        <v>283</v>
      </c>
      <c r="F94" t="s">
        <v>191</v>
      </c>
      <c r="G94" t="b">
        <f t="shared" si="1"/>
        <v>1</v>
      </c>
    </row>
    <row r="95" spans="1:7" x14ac:dyDescent="0.2">
      <c r="A95" t="s">
        <v>192</v>
      </c>
      <c r="B95" t="s">
        <v>284</v>
      </c>
      <c r="F95" t="s">
        <v>192</v>
      </c>
      <c r="G95" t="b">
        <f t="shared" si="1"/>
        <v>1</v>
      </c>
    </row>
    <row r="96" spans="1:7" x14ac:dyDescent="0.2">
      <c r="A96" t="s">
        <v>193</v>
      </c>
      <c r="B96" t="s">
        <v>285</v>
      </c>
      <c r="F96" t="s">
        <v>193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PPI</vt:lpstr>
      <vt:lpstr>Hoja1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2020-07-28T21:00:19Z</cp:lastPrinted>
  <dcterms:created xsi:type="dcterms:W3CDTF">2014-10-22T05:35:08Z</dcterms:created>
  <dcterms:modified xsi:type="dcterms:W3CDTF">2020-09-14T21:38:35Z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